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NAM 2014.01" sheetId="1" r:id="rId1"/>
    <sheet name="NAM 2014" sheetId="2" r:id="rId2"/>
  </sheets>
  <definedNames>
    <definedName name="_xlnm.Print_Titles" localSheetId="1">'NAM 2014'!$18:$19</definedName>
  </definedNames>
  <calcPr fullCalcOnLoad="1"/>
</workbook>
</file>

<file path=xl/sharedStrings.xml><?xml version="1.0" encoding="utf-8"?>
<sst xmlns="http://schemas.openxmlformats.org/spreadsheetml/2006/main" count="2488" uniqueCount="510">
  <si>
    <t>Nâng cấp hạ tầng kỹ thuật mạng Trung tâm tích hợp dữ liệu tỉnh Quảng Bình</t>
  </si>
  <si>
    <t xml:space="preserve">XD Cổng thông tin điện tử và nâng cấp, tích hợp trang thông tin điện tử các cơ quan Nhà nước lên cổng thông tin của tỉnh Quảng Bình </t>
  </si>
  <si>
    <t>Đầu tư XD cơ sở dữ liệu tiếp công dân và triển khai áp dụng phần mềm quản lý đơn thư khiếu nại, tố cáo phục vụ các cấp, các ngành tỉnh Quảng Bình</t>
  </si>
  <si>
    <t>Trụ sở Trung tâm tin học và Thông tin KHCN</t>
  </si>
  <si>
    <t xml:space="preserve">Đầu tư nâng cấp hệ thống thư điện tử công vụ tỉnh Quảng Bình </t>
  </si>
  <si>
    <t xml:space="preserve">CỦA TỈNH QUẢNG BÌNH </t>
  </si>
  <si>
    <t>Đầu tư tăng cường tiềm lực và nâng cao năng lực Trung tâm kỹ thuật đo lường thử nghiệm</t>
  </si>
  <si>
    <t>Đầu tư nâng cấp thiết bị sản xuất chương trình Đài PT-TH Quảng Bình</t>
  </si>
  <si>
    <t>Giáo dục đào tạo</t>
  </si>
  <si>
    <t>Công trình hoàn thành</t>
  </si>
  <si>
    <t>Trong đó thu hồi vốn ứng trước ( nếu có )</t>
  </si>
  <si>
    <t>Tổng số</t>
  </si>
  <si>
    <t>Nâng cấp đường GTNT liên thôn xã Quảng Phương</t>
  </si>
  <si>
    <t>B.1</t>
  </si>
  <si>
    <t>Nhà hiệu bộ Trường TC Kinh tế</t>
  </si>
  <si>
    <t>Hạ tầng công cộng</t>
  </si>
  <si>
    <t>Kè xói lở thôn Thu Trường đến thôn Hạ Trường, xã Quảng Trường</t>
  </si>
  <si>
    <t>Sửa chữa cống tiêu 186 và sửa chữa đường Khe Liệt</t>
  </si>
  <si>
    <t>Nâng cấp, sửa chữa cầu cảng cá  Sông Gianh</t>
  </si>
  <si>
    <t xml:space="preserve">Trụ sở Chi cục khai thác và bảo vệ nguồn lợi thủy sản </t>
  </si>
  <si>
    <t>Sữa chữa đê Hồ Cáo, xã Phú Định, huyện Bố Trạch</t>
  </si>
  <si>
    <t>An ninh Quốc phòng</t>
  </si>
  <si>
    <t>Mở rộng nhà huấn luyện Công an tỉnh</t>
  </si>
  <si>
    <t>Đường vào khu trung tâm chỉ huy cảnh sát Công an tỉnh Quảng Bình</t>
  </si>
  <si>
    <t>Nhà để tàu xuồng phòng chống lụt, bão</t>
  </si>
  <si>
    <t>Cải tạo, mở rộng cơ sở làm việc phòng cảnh sát PCCC và CNCH</t>
  </si>
  <si>
    <t>Hạ tầng kỹ thuật Bệnh xá công an tỉnh</t>
  </si>
  <si>
    <t>Trạm Biên phòng cửa khẩu cảng Hòn La</t>
  </si>
  <si>
    <t>Y tế - Bảo vệ sức khoẻ</t>
  </si>
  <si>
    <t>Thương mại - Du lịch</t>
  </si>
  <si>
    <t>Nhà hướng dẫn điều hành Trung tâm Du lịch và sinh thái Phong Nha</t>
  </si>
  <si>
    <t>Bãi đỗ xe Trung tâm Du lịch Phong Nha</t>
  </si>
  <si>
    <t>Nội dung nguồn vốn</t>
  </si>
  <si>
    <t>9</t>
  </si>
  <si>
    <t>10</t>
  </si>
  <si>
    <t>11</t>
  </si>
  <si>
    <t>Dự án xây gara ô tô xe máy và bổ sung thêm phòng làm việc cho UBMTTQ VN tỉnh</t>
  </si>
  <si>
    <t>Xây dựng lại cống Phóng Thủy và nút giao thông ngã 5 Hải Thành, TP Đồng Hới (gđ1)</t>
  </si>
  <si>
    <t>Đường GTNT xã Văn Hóa</t>
  </si>
  <si>
    <t>NGUỒN THU XỔ SỐ KIẾN THIẾT 2012 CHUYỂN SANG 2013</t>
  </si>
  <si>
    <t>Công trình khởi công mới</t>
  </si>
  <si>
    <t>Trạm y tế xã Vĩnh Ninh</t>
  </si>
  <si>
    <t>Trạm y tế xã Quảng Tiến</t>
  </si>
  <si>
    <t>Trạm y tế Thị trấn Đồng Lê</t>
  </si>
  <si>
    <t>Trạm y tế xã Quảng Thọ</t>
  </si>
  <si>
    <t>Công trình dđược hỗ trợ vốn Ngân hàng ĐT-PT còn thiếu vốn</t>
  </si>
  <si>
    <t>Trạm y tế xã Hiền Ninh</t>
  </si>
  <si>
    <t>Trạm y tế xã Tiến Hóa</t>
  </si>
  <si>
    <t>Trạm y tế xã Cao Quảng</t>
  </si>
  <si>
    <t>Trạm y tế xã Sơn Hóa</t>
  </si>
  <si>
    <t>Trạm y tế xã Hương Hóa</t>
  </si>
  <si>
    <t>Trạm y tế xã Lê Hóa</t>
  </si>
  <si>
    <t>Trạm y tế TTNT Việt Trung</t>
  </si>
  <si>
    <t>Trường tiểu học số 2 Hồng Thủy ( 8 phòng )</t>
  </si>
  <si>
    <t>Trường THPT Tuyên Hóa ( Nhà đa chức năng )</t>
  </si>
  <si>
    <t>Trường THPT Minh Hóa ( Nhà hiệu bộ 8 phòng )</t>
  </si>
  <si>
    <t>V.1</t>
  </si>
  <si>
    <t>V.2</t>
  </si>
  <si>
    <t>V.3</t>
  </si>
  <si>
    <t>NGUỒN DỰ PHÒNG NGÂN SÁCH TỈNH 2013 CHUYỂN SANG 2014</t>
  </si>
  <si>
    <t>Đường giao thông ra khu giãn dân xã Sơn Thủy, giai đoạn 2</t>
  </si>
  <si>
    <t>Đường cứu hộ, cứu nạn ven biển Nam Lệ Thủy</t>
  </si>
  <si>
    <t>Sửa chữa, nâng cấp đường Mỹ Thủy đi Dương Thủy</t>
  </si>
  <si>
    <t>Sửa chữa đập thủy lợi Cây Gáo, xã Hòa Trạch</t>
  </si>
  <si>
    <t>Sửa chữa, nâng cấp Hồ chứa nước Mù U, xã Thanh Trạch</t>
  </si>
  <si>
    <t>Sửa chữa Hệ thống đèn tín hiệu và chiếu sáng trên địa bàn thành phố Đồng Hới bị hư hỏng do bảo số 10 gây ra</t>
  </si>
  <si>
    <t>Xây dựng, sửa chữa Nhà điều trị Bệnh viện Đa khoa Huyện Minh Hóa</t>
  </si>
  <si>
    <t>Đường vào căn cứ chiến khu Trung Thuần</t>
  </si>
  <si>
    <t>NGUỒN VỐN XÂY DỰNG CSVC NGÀNH TÀI CHÍNH</t>
  </si>
  <si>
    <t>Trụ sở Trung tâm tin học và Dịch vụ tài chính công</t>
  </si>
  <si>
    <t>Bồi thường, san lấp mặt bằng mở rộng khuôn viên Sở Tài chính</t>
  </si>
  <si>
    <t>NGUỒN THU CHỐNG BUÔN LẬU</t>
  </si>
  <si>
    <t>Trụ sở Đội kiểm lâm cơ động và Phòng chống chữa cháy rừng số 2</t>
  </si>
  <si>
    <t>TỔNG CỘNG</t>
  </si>
  <si>
    <t>Đường vào bản Sắt, xã Trường Sơn</t>
  </si>
  <si>
    <t>Đường Quảng Long đi Ba Đồn</t>
  </si>
  <si>
    <t>Sửa chữa đường giao thông nối từ QL1A đi ra Cảng Hòn La và đường giao thông nội vùng Khu CN Cảng biển Hòn La</t>
  </si>
  <si>
    <t>NGUỒN VỐN NSTW BỔ SUNG CÓ MỤC TIÊU CHO NSĐP</t>
  </si>
  <si>
    <t>NGUỒN VỐN NSTW BỔ SUNG CÓ MỤC TIÊU THUỘC KẾ HOẠCH ĐẦU NĂM</t>
  </si>
  <si>
    <t>III.3</t>
  </si>
  <si>
    <t>NGUỒN VỐN SỰ NGHIỆP KINH TẾ KHÁC THUỘC NGÂN SÁCH TỈNH NĂM 2014</t>
  </si>
  <si>
    <t>Hệ thống điện chiếu sáng thành phố Đồng Hới phục vụ kỷ niệm 410 năm hình thành tỉnh Quảng Bình</t>
  </si>
  <si>
    <t>NGUỒN VỐN XỔ SỐ KIẾN THIẾT THUỘC KẾ HOẠCH ĐẦU NĂM</t>
  </si>
  <si>
    <t>Sửa chữa Nhà 10 phòng học bộ môn Trường THPT Hoàng Hoa Thám</t>
  </si>
  <si>
    <t>Nhà Công vụ giáo viên 8 phòng trường THPT số 2 Quảng Trạch</t>
  </si>
  <si>
    <t>Các dự án dự kiến hoàn thành trong năm 2014</t>
  </si>
  <si>
    <t>Dự án đầu tư xây dựng công trình trục đường dọc Khu KT Hòn La (giai đoạn I)</t>
  </si>
  <si>
    <t>Dự án đầu tư xây dựng công trình đường trục dọc Khu Kinh tế Hòn La</t>
  </si>
  <si>
    <t>Dự án đầu tư xây dựng các trục đường ngang Khu Kinh tế Hòn La, tỉnh Quảng Bình</t>
  </si>
  <si>
    <t>Công trình xây dựng nhà máy xử lý nước thải KCN Cảng biển Hòn La</t>
  </si>
  <si>
    <t>Xây dựng cơ sở hạ tầng KCN Tây Bắc Quán Hàu</t>
  </si>
  <si>
    <t>Hoàn ứng theo VB số 2589/VPCP-KTTH ngày 22/4/2009 của VPCP</t>
  </si>
  <si>
    <t>Hỗ trợ đầu tư Trung tâm Y tế tỉnh huyện</t>
  </si>
  <si>
    <t>Dự án khởi công mới năm 2014</t>
  </si>
  <si>
    <t>Dự án đầu tư trang thiết bị cho các đơn vị tuyến tỉnh thuộc Sở Y tế</t>
  </si>
  <si>
    <t>Hỗ trợ hạ tầng du lịch</t>
  </si>
  <si>
    <t>Bảo tồn tôn tạo, nâng cấp và phát huy Khu di tích lăng mộ và nhà thờ Lễ Thành Hầu Thượng Đẳng Thần Nguyễn Hữu Cảnh</t>
  </si>
  <si>
    <t>Nâng cấp đường vào khu
 Nhà thờ Lễ Thành Hầu Nguyễn Hữu Cảnh</t>
  </si>
  <si>
    <t>Hệ thống đường giao thông khu di tích danh thắng núi Thần Đinh, Huyện Quảng Ninh, tỉnh Quảng Bình (Giai đoạn 1: 20,589 tỷ)</t>
  </si>
  <si>
    <t>Hạ tầng kỹ thuật khu trung tâm cửa khẩu Cha Lo</t>
  </si>
  <si>
    <t>Nhà liên ngành và Quốc môn KKTCK Quốc tế Cha Lo</t>
  </si>
  <si>
    <t>Chương trình đê biển</t>
  </si>
  <si>
    <t>Dự án hoàn thành đưa vào sử dụng trước 31/12/2013</t>
  </si>
  <si>
    <t xml:space="preserve">Kè biển Hải Trạch </t>
  </si>
  <si>
    <t>Củng cố, nâng cấp đê, kè cửa sông Lệ Kỳ, huyện Quảng Ninh và thành phố Đồng Hới cho toàn giai đoạn là 227.400 triệu dồng trong đó giai đoạn 1: 96 tỷ dồng</t>
  </si>
  <si>
    <t>Chương trình hỗ trợ đầu tư Hạ tầng thủy sản</t>
  </si>
  <si>
    <t>Công trình dự kiến hoàn thành năm 2014</t>
  </si>
  <si>
    <t>Nâng cấp, mở rộng đường giao thông và kênh mương phục vụ NTTS xã Quảng Hải, huyện Quảng Trạch</t>
  </si>
  <si>
    <t>Sửa chữa, nâng cấp hạ tầng NTTS xã Hoàn Trạch</t>
  </si>
  <si>
    <t>Vùng NTTS Bầu Khẩn, xã Võ Ninh</t>
  </si>
  <si>
    <t>Dự án phát triển rừng PH, ĐD và SX</t>
  </si>
  <si>
    <t>Hoàn ứng theo Quyết định số 939/QĐ-TTg ngày 01/7/2009 của Thủ tướng Chính phủ</t>
  </si>
  <si>
    <t>Dự án nâng cao năng lực phòng cháy chữa cháy rừng cho lực lượng kiểm lâm tỉnh Quảng Bình</t>
  </si>
  <si>
    <t>Hoàn tạm ứng theo QĐ số 939/QĐ-TTg ngày 01/7/2009 của TTCP</t>
  </si>
  <si>
    <t>Dự án dự kiến hoàn thành năm 2014</t>
  </si>
  <si>
    <t>Hỗ trợ Vườn Quốc gia Phong Nha-Kẻ Bàng (Hỗ trợ XD nhà kiểm lâm, trạm bảo BVR, đường tuần tra,...)</t>
  </si>
  <si>
    <t>Chương trình bố trí sắp xếp dân cư nơi cần thiết</t>
  </si>
  <si>
    <t>Các dự án dự kiến hoàn thành sau năm 2014</t>
  </si>
  <si>
    <t>Dự án bố trí sắp xếp dân cư vùng ảnh hưởng thiên tai huyện Quảng Trạch</t>
  </si>
  <si>
    <t xml:space="preserve">Đường vào khu di dân Đá Son, thôn Vân Tiền xã Quảng Lưu </t>
  </si>
  <si>
    <t>Đường vào khu di dân xã  Quảng Phương</t>
  </si>
  <si>
    <t>Đường vào khu di giản dân vùng Đồng Chòi, xã Quảng Xuân</t>
  </si>
  <si>
    <t>Đường điện và trạm biến áp khu tái định cư xã Quảng Minh thuộc dự án Bố trí dân cư vùng ngập lụt và sạt lở xã Quảng Minh</t>
  </si>
  <si>
    <t>(e)</t>
  </si>
  <si>
    <t>(f)</t>
  </si>
  <si>
    <t>(g)</t>
  </si>
  <si>
    <t>(h)</t>
  </si>
  <si>
    <t>Hệ thống thoát nước khu tái định cư xã Quảng Minh thuộc dự án Bố trí dân cư vùng ngập lụt và sạt lở xã Quảng Minh</t>
  </si>
  <si>
    <t>Dự án bố trí sắp xếp dân cư vùng ảnh hưởng thiên tai huyện Lệ Thủy</t>
  </si>
  <si>
    <t>Chương trình định canh, định cư cho đồng bào dân tộc thiểu số</t>
  </si>
  <si>
    <t>ĐCDC xã Dân Hóa, xã Kim Thủy, xã Trọng hóa, xã Lâm Hóa</t>
  </si>
  <si>
    <t>ĐCĐC bản BaLooc, xã Dân Hóa</t>
  </si>
  <si>
    <t>ĐCĐC cho đồng bào dân tộc thiểu số cụm dân cư bản Ho-Rum-Cát, xã Kim Thủy</t>
  </si>
  <si>
    <t>Dự án định canh, định cư bản Lòm, xã Trọng Hóa</t>
  </si>
  <si>
    <t>Sửa chữa Trụ sở làm việc Sở Nông nghiệp và PTNT</t>
  </si>
  <si>
    <t>Trung tâm phòng chống thiên tai - dạy nghề và phục hồi chức năng tỉnh Quảng Bình</t>
  </si>
  <si>
    <t>Giao thông vận tải</t>
  </si>
  <si>
    <t>Đường vào căn cứ chiến khu Trung Thuần, xã Quảng Lưu</t>
  </si>
  <si>
    <t>Tuyến đường GTNT Dương Thủy - Thái Thủy</t>
  </si>
  <si>
    <t>Đường GTNT xã Quảng Long</t>
  </si>
  <si>
    <t>Sửa chữa nâng cấp đường Cao Thắng, đường Trương Phúc Phấn, xã Lộc Ninh</t>
  </si>
  <si>
    <t>Tuyến đường nội thị khu phố 5</t>
  </si>
  <si>
    <t>Đường Cảnh Dương đi Quảng Tùng</t>
  </si>
  <si>
    <t>Đường từ QL 12A đi Nhà máy vi sinh</t>
  </si>
  <si>
    <t>Đường GTNT Chòm Sanh - Ngạnh thôn Hòa Bình, xã Quảng Hưng</t>
  </si>
  <si>
    <t>Nhà lớp học Trường TH và THCS Tân Trạch (2 tầng 8 phòng)</t>
  </si>
  <si>
    <t>Xây dựng nhà lớp học 2 tầng 8 phòng Trường THPT Nguyễn Chí Thanh</t>
  </si>
  <si>
    <t>Nhà hiệu bộ Trung tâm KTTH-HN Đồng Hới</t>
  </si>
  <si>
    <t>Nhà lớp học 2 tầng 8 phòng Trường THPT số 3 Bố Trạch</t>
  </si>
  <si>
    <t>Phòng học chức năng Trường THPT Ninh Châu</t>
  </si>
  <si>
    <t>Trường THPT số 3 Quảng Trạch (XD hệ thống thoát nước, bồn hoa cây cảnh, sân trường, hàng rào)</t>
  </si>
  <si>
    <t>Trường THPT Kỹ thuật Lệ Thủy (6 phòng bộ môn)</t>
  </si>
  <si>
    <t>II.2</t>
  </si>
  <si>
    <t>Nông nghiệp - Thủy lợi</t>
  </si>
  <si>
    <t>Trạm Khai thác và BVNL Thủy sản Sông Gianh</t>
  </si>
  <si>
    <t>II.3</t>
  </si>
  <si>
    <t>Vườn hoa cây xanh ngã ba đường HCM-đường Lý Thái Tổ, phường Đồng Sơn, TP Đồng Hới</t>
  </si>
  <si>
    <t>Hạ tầng kỹ thuật khu đất tái sản xuất nông nghiệp phục vụ công tác GPMB lắp đặt thiết bị cất hạ cánh sân bay Đồng Hới</t>
  </si>
  <si>
    <t>Hệ thống chiếu sáng, tín hiệu giao thông và cây xanh nội thị Ba Đồn đoạn từ Km0-Km3 huyện Quảng Trạch (hạng mục điện chiếu sáng)</t>
  </si>
  <si>
    <t>II.4</t>
  </si>
  <si>
    <t>Thương mại du lịch</t>
  </si>
  <si>
    <t>Chợ Lý Hoà</t>
  </si>
  <si>
    <t>Xây dựng chợ Tréo, huyện Lệ Thuỷ (hỗ trợ)</t>
  </si>
  <si>
    <t>II.5</t>
  </si>
  <si>
    <t>Văn hoá - Thể thao - Lao động TBXH</t>
  </si>
  <si>
    <t>Dự án sửa chữa Khu nội trú vận động viên dưới khán đài A sân vận động tỉnh Quảng Bình</t>
  </si>
  <si>
    <t>Cải tạo nhà Văn hóa phường Đồng Sơn</t>
  </si>
  <si>
    <t>Bảo tàng tổng hợp tỉnh (hoàn ứng năm 2013)</t>
  </si>
  <si>
    <t>Nhà đa chức năng trường TC Y tế</t>
  </si>
  <si>
    <t>Nhà điều trị Phòng khám đa khoa Thanh Lạng</t>
  </si>
  <si>
    <t>Trạm y tế xã Tân Ninh</t>
  </si>
  <si>
    <t>Nâng cấp khu nhà lớp học 2 tầng trường THPT Phan Đình Phùng</t>
  </si>
  <si>
    <t>Trường mầm non 4 phòng xã Trường Thuỷ</t>
  </si>
  <si>
    <t>Cải tạo, sửa chữa nhà ở nội trú học viên Trường Chính trị tỉnh Quảng Bình</t>
  </si>
  <si>
    <t>Trường mầm non Cảnh Dương (6 phòng 2 tầng)
(Ngân sách xã bố trí năm 2014: 1,837 tỷ đồng)</t>
  </si>
  <si>
    <t>Y tế</t>
  </si>
  <si>
    <t>Giao thông Vận tải</t>
  </si>
  <si>
    <t>Nông nghiệp - thuỷ lợi và XD nông thôn mới</t>
  </si>
  <si>
    <t>Hỗ trợ xây dựng nông thôn mới</t>
  </si>
  <si>
    <t>Kè cửa sông biển Nhật Lệ
(giai đoạn 1: 50.000 triệu đồng)</t>
  </si>
  <si>
    <t>Đối ứng các dự án ODA</t>
  </si>
  <si>
    <t>Xây dựng các khu xử lý nước thải phân tán và hỗ trợ thiết bị thu gom rác thải cho người nghèo tại các vùng ngoại ô TP Đồng Hới</t>
  </si>
  <si>
    <t>Dự án Hỗ trợ kỹ thuật Phát triển Môi trường hạ tầng đô thị để ứng phó biến đổi khí hậu</t>
  </si>
  <si>
    <t>Dự án Hỗ trợ kỹ thuật vùng (RETA): Đẩy mạnh các sáng kiến giảm thiểu biến đổi khí hậu vì lợi ích phụ nữ tại TP Đồng Hới (ADB)</t>
  </si>
  <si>
    <t>Nông nghiệp - thủy lợi</t>
  </si>
  <si>
    <t>Dự án đầu tư xây dựng công trình  khu neo đậu tránh trú  bão cho tàu cá Nhật Lệ, tỉnh Quảng Bình (WB5)</t>
  </si>
  <si>
    <t xml:space="preserve"> Dự án phục hồi và quản lý bền vững rừng phòng hộ tỉnh Quảng Bình (JICA)</t>
  </si>
  <si>
    <t xml:space="preserve">Dự án bảo tồn và quản lý bền vững nguồn tài nguyên thiên nhiên khu vực Phong Nha - Kẻ Bàng </t>
  </si>
  <si>
    <t>Dự án Hỗ trợ y tế các tỉnh Bắc Trung Bộ tỉnh Quảng Bình (WB)</t>
  </si>
  <si>
    <t>Dự án Hỗ trợ xử lý chất thải bệnh viện (WB)</t>
  </si>
  <si>
    <t>Dự án xây dựng Trung tâm giáo dục thường xuyên huyện Minh Hoá (ADB)</t>
  </si>
  <si>
    <t xml:space="preserve"> Dự án cung cấp thiết bị cho trường Trung cấp nghề Quảng Bình</t>
  </si>
  <si>
    <t>Dự án đường từ xã Hưng Thuỷ đi Liên Thuỷ, huyện Lệ Thuỷ (JICA)</t>
  </si>
  <si>
    <t>Dự án đường từ thị trấn Kiến Giang đi Quy Hậu - Văn Thuỷ - Mỹ Thuỷ, huyện Lệ Thuỷ</t>
  </si>
  <si>
    <t>NGUỒN VỐN CÂN ĐỐI NGÂN SÁCH ĐỊA PHƯƠNG VÀ TẠM ỨNG QUỸ PHÁT TRIỂN ĐẤT</t>
  </si>
  <si>
    <t>NGUỒN VỐN NGÂN SÁCH TẬP TRUNG</t>
  </si>
  <si>
    <t>2009-
2012</t>
  </si>
  <si>
    <t>2014</t>
  </si>
  <si>
    <t xml:space="preserve"> - </t>
  </si>
  <si>
    <t>I,1</t>
  </si>
  <si>
    <t>I.3</t>
  </si>
  <si>
    <t>I.4</t>
  </si>
  <si>
    <t>I.5</t>
  </si>
  <si>
    <t>Trường mầm non Thị trấn Lệ Ninh (4 phòng )</t>
  </si>
  <si>
    <t>Trường mầm non Đồng Lê ( 4 phòng )</t>
  </si>
  <si>
    <t>Nhà hiệu bộ Trường THCS và THPT Bắc Sơn</t>
  </si>
  <si>
    <t>Trường MN thôn Hòa Bình, xã Quảng Hưng ( 4 phòng )</t>
  </si>
  <si>
    <t>Đường giao thông nông thôn xã Văn Thủy</t>
  </si>
  <si>
    <t>Nhà ăn, hàng rào, sân vườn Trường PTDTNT Quảng Ninh</t>
  </si>
  <si>
    <t>TT chữa trị - nuôi dưỡng đối tượng tâm thần - GĐI</t>
  </si>
  <si>
    <t>NGUỒN VỐN XỔ SỐ KIẾN THIẾT</t>
  </si>
  <si>
    <t>Giáo dục - Đào tạo</t>
  </si>
  <si>
    <t>VỐN TẠM ỨNG QUỸ PHÁT TRIỂN ĐẤT</t>
  </si>
  <si>
    <t xml:space="preserve">                                                                    uû ban nh©n d©n tØnh                   </t>
  </si>
  <si>
    <r>
      <t xml:space="preserve">                                             qu¶ng b×nh </t>
    </r>
    <r>
      <rPr>
        <b/>
        <sz val="12"/>
        <rFont val=".VnTime"/>
        <family val="2"/>
      </rPr>
      <t xml:space="preserve">                                                </t>
    </r>
  </si>
  <si>
    <t>MÉu sè 16 /CKTC-NS§P</t>
  </si>
  <si>
    <t>dù to¸n chi xdcb cña ng©n s¸ch tØnh n¨m 2014</t>
  </si>
  <si>
    <t>§VT: TriÖu ®ång</t>
  </si>
  <si>
    <t>Danh môc dù ¸n</t>
  </si>
  <si>
    <t>Gi¸ trÞ khèi</t>
  </si>
  <si>
    <t>§· thanh</t>
  </si>
  <si>
    <t>§Þa ®iÓm</t>
  </si>
  <si>
    <t>Thêi gian</t>
  </si>
  <si>
    <t>N¨ng lùc</t>
  </si>
  <si>
    <t>Tæng dù to¸n</t>
  </si>
  <si>
    <t>l­îng thùc hiÖn</t>
  </si>
  <si>
    <t>to¸n tõ khëi</t>
  </si>
  <si>
    <t>Sè dù to¸n</t>
  </si>
  <si>
    <t>x©y dùng</t>
  </si>
  <si>
    <t>KC-HT</t>
  </si>
  <si>
    <t>thiÕt kÕ</t>
  </si>
  <si>
    <t>®­îc duyÖt</t>
  </si>
  <si>
    <t>tõ khëi c«ng</t>
  </si>
  <si>
    <t>c«ng ®Õn</t>
  </si>
  <si>
    <t xml:space="preserve"> n¨m2014</t>
  </si>
  <si>
    <t xml:space="preserve"> 31/12/2013</t>
  </si>
  <si>
    <t>Đồng Hới</t>
  </si>
  <si>
    <t>H.Lệ Thủy</t>
  </si>
  <si>
    <t>H.Quảng Ninh</t>
  </si>
  <si>
    <t>H.Bố Trạch</t>
  </si>
  <si>
    <t>H.Quảng Trạch</t>
  </si>
  <si>
    <t>H.Minh Hóa</t>
  </si>
  <si>
    <t>Q.Ninh - Đ.Hới</t>
  </si>
  <si>
    <t>H.Tuyên Hóa</t>
  </si>
  <si>
    <t xml:space="preserve">Các huyện </t>
  </si>
  <si>
    <t>Q.Ninhh - Q.Trạch</t>
  </si>
  <si>
    <t>Các huyện</t>
  </si>
  <si>
    <t>Sửa chữa, cải tạo KTX sinh viên</t>
  </si>
  <si>
    <t>Nâng cấp đường liên thôn xã Quảng Tiên</t>
  </si>
  <si>
    <t>Đường GT liên thôn xã Quảng Tiến</t>
  </si>
  <si>
    <t>Xây dựng trại thực nghiệm sản xuất các giống hoa và giống cây lâm nghiệp tại xã Vĩnh Ninh</t>
  </si>
  <si>
    <t>Trường THCS Quảng Minh (6 phòng)</t>
  </si>
  <si>
    <t>Xây dựng khuôn viên và hạ tầng kỹ thuật - Trường THPT số 1 Quảng Trạch</t>
  </si>
  <si>
    <t>Trường mầm non Mỹ Thủy (4 phòng)</t>
  </si>
  <si>
    <t>Trường THCS xã Quảng Lưu (6 phòng)</t>
  </si>
  <si>
    <t>Nhà lớp học 10 phòng Trường THCS xã Lộc Thủy</t>
  </si>
  <si>
    <t xml:space="preserve">        (KÌm theo QuyÕt ®Þnh                          /Q§-UBND  cña Uû ban nh©n d©n tØnh Qu¶ng B×nh)</t>
  </si>
  <si>
    <t>III.1</t>
  </si>
  <si>
    <t>III.2</t>
  </si>
  <si>
    <t>Công trình được hỗ trợ vốn Ngân hàng ĐT-PT còn thiếu vốn</t>
  </si>
  <si>
    <t>Nhóm dự án</t>
  </si>
  <si>
    <t>Di dời đền Tiên Sư Cốc Tự</t>
  </si>
  <si>
    <t>Đường vào khu di dân xã Dương Thủy</t>
  </si>
  <si>
    <t>Đường vào khu di dân thôn Xuân Hòa, xã Quảng Xuân</t>
  </si>
  <si>
    <t>Đường vào khu di dân xã Quảng Châu</t>
  </si>
  <si>
    <t>STT</t>
  </si>
  <si>
    <t>Nội dung</t>
  </si>
  <si>
    <t>Thời gian KC-HT</t>
  </si>
  <si>
    <t>Tổng mức đầu tư</t>
  </si>
  <si>
    <t>Vốn đã TT từ KC đến hết KH năm trước</t>
  </si>
  <si>
    <t>Công nghiệp - điện</t>
  </si>
  <si>
    <t>Dự án cấp điện bằng năng lượng mặt trời cho các bản điện lưới Quốc gia chưa tới được (Hàn Quốc)</t>
  </si>
  <si>
    <t>Dự án năng lượng nông thôn II  mở rộng tỉnh Quảng Bình  (WB)</t>
  </si>
  <si>
    <t>Quản lý Nhà nước</t>
  </si>
  <si>
    <t>Công trình hoàn thành</t>
  </si>
  <si>
    <t>Công trình chuyển tiếp</t>
  </si>
  <si>
    <t>Sửa chữa, cải tạo trụ sở cơ quan VP Đoàn Đại biểu QH và HĐND tỉnh QB</t>
  </si>
  <si>
    <t>Xây dựng Trụ sở Cục Thống kê tỉnh</t>
  </si>
  <si>
    <t>Trụ sở làm việc Văn phòng Sở, Trung tâm dữ liệu địa chính và các đơn vị trực thuộc Sở Sở Tài nguyên và Môi trường</t>
  </si>
  <si>
    <t>Công trình xây dựng mới</t>
  </si>
  <si>
    <t>ĐCĐC cho đồng bào dân tộc thiểu số bản Cáo - Chuối, xã Lâm Hóa</t>
  </si>
  <si>
    <t>Chương trình hỗ trợ giống cấy trồng, vật nuôi</t>
  </si>
  <si>
    <t>Trại thực nghiệm mặn lợ của Trung tâm giống thủy sản (giai đọan 1)</t>
  </si>
  <si>
    <t>Xây dựng Trại chăn nuôi nhân giống gia cầm (Tổng mức đầu tư: 24.599 tr.đồng, gđ1: 11,965  tr.đồng)</t>
  </si>
  <si>
    <t>Rà phá bom mìn theo Quyết định số 504/QĐ-TTg</t>
  </si>
  <si>
    <t>Đầu tư thực hiện Chính sách Hỗ trợ đất ở, đất sản xuất, nước sinh hoạt cho hộ đồng bào dân tộc thiểu số nghèo và hộ nghèo ở xã, thôn, bản ĐBKK theo QĐ 755/QĐ-TTg ngày 20/5/2013</t>
  </si>
  <si>
    <t>Nước sinh hoạt bản Lâm Ninh, xã Trường Xuân (lồng ghép CT 135)</t>
  </si>
  <si>
    <t>Nước sinh hoạt bản Xà Khía, xã Lâm Thủy (lồng ghép CT 135)</t>
  </si>
  <si>
    <t>2013-2017</t>
  </si>
  <si>
    <t>2014-2017</t>
  </si>
  <si>
    <t xml:space="preserve"> </t>
  </si>
  <si>
    <t>NGUỒN VỐN BỔ SUNG CÓ MỤC TIÊU NSTW</t>
  </si>
  <si>
    <t>KẾ HOẠCH VỐN ĐẦU TƯ XDCB TỪ NSNN NĂM 2014</t>
  </si>
  <si>
    <t>Kế hoạch vốn đầu tư năm 2014</t>
  </si>
  <si>
    <t>II.6</t>
  </si>
  <si>
    <t>Công trình hoàn thành 2013</t>
  </si>
  <si>
    <t>Làng thanh niên lập nghiệp Trường Xuân</t>
  </si>
  <si>
    <t>Cải tạo Hội trường Trường Chính trị</t>
  </si>
  <si>
    <t>Xây dựng sân, hàng rào, Hội trường, nhà để xe kết hợp với nhà thi đấu cơ quan Đảng ủy khối các cơ quan tỉnh</t>
  </si>
  <si>
    <t>Công trình xây dựng mới (các công trình CBĐT từ năm 2012)</t>
  </si>
  <si>
    <t>Cải tạo nâng cấp nhà ăn, nhà công vụ Huyện uỷ Minh Hóa</t>
  </si>
  <si>
    <t>Cải tạo, mở rộng Trụ sở Đảng uỷ khối DN</t>
  </si>
  <si>
    <t>Khoa học công nghệ</t>
  </si>
  <si>
    <t>Công trình hoàn thành 2014</t>
  </si>
  <si>
    <t>Đầu tư trang thiết bị và số hoá tài liệu lưu trữ lịch sử tỉnh Quảng Bình giai đoạn 1945-2008</t>
  </si>
  <si>
    <t>Trường Mầm non Trung Quán, xã Duy Ninh (6 phòng)</t>
  </si>
  <si>
    <t>Trung tâm giáo dục trẻ khuyết tật Lệ Thủy (6 phòng)</t>
  </si>
  <si>
    <t>Trường Tiểu học Bình Minh xã Dương Thủy (4 phòng)</t>
  </si>
  <si>
    <t>Nhà bộ môn Trường TH số 1 Kiến Giang</t>
  </si>
  <si>
    <t>Cải tạo, mở rộng nhà đa chức năng Trường THPT Đồng Hới</t>
  </si>
  <si>
    <t>Đường vào Bản Đìu Đo</t>
  </si>
  <si>
    <t>Đường nối đường Hữu Nghị - Trường Năng khiếu - Quốc lộ 1A</t>
  </si>
  <si>
    <t xml:space="preserve">Kè chống xói lở thôn Tiên Phan, xã Quảng Tiên </t>
  </si>
  <si>
    <t xml:space="preserve">Trung tâm huấn luyện chiến đấu lực lượng vũ trang tỉnh </t>
  </si>
  <si>
    <t>Trạm Quân dân y tại bản 61, xã Thượng Trạch</t>
  </si>
  <si>
    <t>Chợ Trung tâm Tiến Hóa (hỗ trợ)</t>
  </si>
  <si>
    <t>2010</t>
  </si>
  <si>
    <t>2011</t>
  </si>
  <si>
    <t>2012</t>
  </si>
  <si>
    <t>2013</t>
  </si>
  <si>
    <t>2009</t>
  </si>
  <si>
    <t>2008</t>
  </si>
  <si>
    <t>(a)</t>
  </si>
  <si>
    <t>(b)</t>
  </si>
  <si>
    <t>(c)</t>
  </si>
  <si>
    <t>(d)</t>
  </si>
  <si>
    <t>Chương trình Phát triển kinh tế - xã hội các vùng</t>
  </si>
  <si>
    <t xml:space="preserve">Đường từ QL 1A đi Bàu Sen huyện Quảng Trạch </t>
  </si>
  <si>
    <t>Dự án đầu tư xây dựng cơ sở vật chất Trường Đại học Quảng Bình (cơ sở 1) - giai đoạn 3</t>
  </si>
  <si>
    <t>Đê, kè hữu Lý Hòa
(Giai đoạn 1: 70 tỷ)</t>
  </si>
  <si>
    <t xml:space="preserve">Khu neo đậu và tránh trú bão cho tàu thuyền </t>
  </si>
  <si>
    <t>Đường vào khu di dân xã Quảng Tiến</t>
  </si>
  <si>
    <t>Khu neo đậu tránh trú bão cho tàu cá Cửa Roòn, huyện Quảng Trạch</t>
  </si>
  <si>
    <t>Kè bao và hệ thống cấp thoát nước vùng NTTS xã Quảng Trường</t>
  </si>
  <si>
    <t>Nâng cấp, mở rộng đường giao thông và kênh mương vùng NTTS xã Quảng Phúc</t>
  </si>
  <si>
    <t>Hệ thống đường LN PCR khẩn cấp khu vực rừng phòng hộ Long Đại</t>
  </si>
  <si>
    <t xml:space="preserve">Hệ thống đường lâm nghiệp phòng cháy rừng khẩn cấp khu vực Bắc Quảng Bình </t>
  </si>
  <si>
    <t>Phòng khám đa khoa Khu vực Nam Long</t>
  </si>
  <si>
    <t xml:space="preserve">Hỗ trợ đầu tư Khu Kinh tế cửa khẩu </t>
  </si>
  <si>
    <t>Hỗ trợ hạ tầng KCN Tây Bắc Quán Hàu</t>
  </si>
  <si>
    <t>Hỗ trợ hạ tầng Khu Kinh tế Hòn La</t>
  </si>
  <si>
    <t>2012-2014</t>
  </si>
  <si>
    <t>2012-2016</t>
  </si>
  <si>
    <t>2011-2014</t>
  </si>
  <si>
    <t>2013-2015</t>
  </si>
  <si>
    <t>2010-2014</t>
  </si>
  <si>
    <t>2009-2013</t>
  </si>
  <si>
    <t>2012-2015</t>
  </si>
  <si>
    <t>2013-2018</t>
  </si>
  <si>
    <t>2013-2016</t>
  </si>
  <si>
    <t>-</t>
  </si>
  <si>
    <t xml:space="preserve">          Biểu số 01-TC: ban hành kèm theo Thông tư</t>
  </si>
  <si>
    <t>Đội quản lý thị trường số 4</t>
  </si>
  <si>
    <t>Nhà lớp học (2 tầng 6 phòng) Trường Tiểu học Hương Hoá</t>
  </si>
  <si>
    <t>Y tế - bảo vệ sức khoẻ</t>
  </si>
  <si>
    <t>A</t>
  </si>
  <si>
    <t>I</t>
  </si>
  <si>
    <t>II</t>
  </si>
  <si>
    <t>a</t>
  </si>
  <si>
    <t>2</t>
  </si>
  <si>
    <t>3</t>
  </si>
  <si>
    <t>4</t>
  </si>
  <si>
    <t>5</t>
  </si>
  <si>
    <t>6</t>
  </si>
  <si>
    <t>b</t>
  </si>
  <si>
    <t>c</t>
  </si>
  <si>
    <t>7</t>
  </si>
  <si>
    <t>8</t>
  </si>
  <si>
    <t>1</t>
  </si>
  <si>
    <t>B</t>
  </si>
  <si>
    <t>III</t>
  </si>
  <si>
    <t>C</t>
  </si>
  <si>
    <t>2011-2013</t>
  </si>
  <si>
    <t>2011-2012</t>
  </si>
  <si>
    <t>(1)</t>
  </si>
  <si>
    <t>(2)</t>
  </si>
  <si>
    <t>(3)</t>
  </si>
  <si>
    <t>IV</t>
  </si>
  <si>
    <t>V</t>
  </si>
  <si>
    <t>VI</t>
  </si>
  <si>
    <t>VII</t>
  </si>
  <si>
    <t>VIII</t>
  </si>
  <si>
    <t>IX</t>
  </si>
  <si>
    <t>X</t>
  </si>
  <si>
    <t>XI</t>
  </si>
  <si>
    <t>XIII</t>
  </si>
  <si>
    <t>XIV</t>
  </si>
  <si>
    <t>XVI</t>
  </si>
  <si>
    <t>XVII</t>
  </si>
  <si>
    <t>XVIII</t>
  </si>
  <si>
    <t>Danh mục dự án chuyển tiếp bố trí đúng tiến độ</t>
  </si>
  <si>
    <t>Các dự án cấp bách khác của địa phương theo các Quyết định của Lãnh đạo Đảng và Nhà nước</t>
  </si>
  <si>
    <t>Kè phía Đông sông Nhật Lệ, TP Đồng Hới</t>
  </si>
  <si>
    <t>Rà phá bom mìn, vật nổ còn sót lại sau chiến tranh tỉnh Quảng Bình</t>
  </si>
  <si>
    <t>Đê, kè Hữu Sông Gianh (giai đoạn 2)</t>
  </si>
  <si>
    <t>Chương trình quản lý, bảo vệ biên giới đất liền</t>
  </si>
  <si>
    <t xml:space="preserve">Đường từ bản Cà Roòng 2 đi cột mốc 04 </t>
  </si>
  <si>
    <t>2014-2015</t>
  </si>
  <si>
    <t>Nâng cấp hệ thống mạng LAN của các sở, ban, ngành địa phương tỉnh Quảng Bình</t>
  </si>
  <si>
    <t>C.1</t>
  </si>
  <si>
    <t>C.2</t>
  </si>
  <si>
    <t>C.3</t>
  </si>
  <si>
    <t>C.4</t>
  </si>
  <si>
    <t>C.5</t>
  </si>
  <si>
    <t xml:space="preserve">                 Đơn vị: Triệu đồng</t>
  </si>
  <si>
    <t xml:space="preserve">          số 99/2013/TT-BTC ngày 26 tháng 7 năm 2013</t>
  </si>
  <si>
    <t>2013-2014</t>
  </si>
  <si>
    <t>Quảng Bình, ngày      tháng 02 năm 2014</t>
  </si>
  <si>
    <t>KT. GIÁM ĐỐC</t>
  </si>
  <si>
    <t>PHÓ GIÁM ĐỐC</t>
  </si>
  <si>
    <t>Đinh Phú Bình</t>
  </si>
  <si>
    <t>I- Kê hoạch vốn Thủ tướng Chính phủ giao:</t>
  </si>
  <si>
    <r>
      <t xml:space="preserve">Tổng số: 715.654 </t>
    </r>
    <r>
      <rPr>
        <sz val="13"/>
        <rFont val="Times New Roman"/>
        <family val="1"/>
      </rPr>
      <t>triệu đồng.</t>
    </r>
  </si>
  <si>
    <t>1- Nguồn vốn đầu tư trong cân đối: 198.954 triệu đồng.</t>
  </si>
  <si>
    <t>Trong đó, Vốn đầu tư từ nguồn thu tiền sử dụng đất: 61.954 triệu đồng.</t>
  </si>
  <si>
    <t>3- Nguồn vốn khác: 56.700 triệu đồng.</t>
  </si>
  <si>
    <t>II- Kế hoạch vốn Địa phương giao như sau:</t>
  </si>
  <si>
    <t>2- Nguồn vốn NSTW bổ sung có mục tiêu choNSĐP thuộc kế hoạch đầu năm: 460.000 triệu đồng</t>
  </si>
  <si>
    <t xml:space="preserve">         NGƯỜI LẬP       TRƯỞNG PHÒNG ĐẦU TƯ</t>
  </si>
  <si>
    <t>NGUỒN VỐN ĐẦU TƯ TRONG CÂN ĐỐI</t>
  </si>
  <si>
    <t>Các dự án dự kiến hoàn thành năm 2014</t>
  </si>
  <si>
    <t>Trụ sở làm việc Văn phòng sở, Trung tâm dữ liệu địa chính và các đơn vị trực thuộc Sở Tài nguyên và Môi trường</t>
  </si>
  <si>
    <t>Các dự án chuyển tiếp hoàn thành sau năm 2014</t>
  </si>
  <si>
    <t>Đường Mai Thủy-An Thủy</t>
  </si>
  <si>
    <t>Cầu Nhật Lệ 2</t>
  </si>
  <si>
    <t>Trụ sở Tỉnh ủy</t>
  </si>
  <si>
    <t>5.1</t>
  </si>
  <si>
    <t>Trả nợ công trình hoàn thành</t>
  </si>
  <si>
    <t>Trung tâm học liệu</t>
  </si>
  <si>
    <t>Xây dựng Cổng, hàng rào mới và cải tạo hàng rào cũ</t>
  </si>
  <si>
    <t>5.2</t>
  </si>
  <si>
    <t>Dự án đầu tư xây dựng cơ sở vật chất Trường Đại học Quảng Bình (Cơ sở 1) - Giai đoạn 3.</t>
  </si>
  <si>
    <t xml:space="preserve">Hạng muc: Xây dựng hệ thống thoát nước trong KV trường </t>
  </si>
  <si>
    <t>Hạng mục: Nhà ở giảng viên thỉnh giảng và KTX sinh viên Lào</t>
  </si>
  <si>
    <t>Cải tạo, sửa chữa Nhà văn phòng khoa khối sư phạm</t>
  </si>
  <si>
    <t>5.3</t>
  </si>
  <si>
    <t>Công trình khởi công mới năm 2014</t>
  </si>
  <si>
    <t>Hạng muc: Hệ thống sân vườn khối giảng đường và Trung tâm học liệu</t>
  </si>
  <si>
    <t>5.4</t>
  </si>
  <si>
    <t>Công trình chuẩn bị đầu tư năm 2014</t>
  </si>
  <si>
    <t>Hạng mục: Nhà Câu lạc bộ sinh viên</t>
  </si>
  <si>
    <t>Hạng mục: Nhà văn phòng khoa khối Kinh tế Xã hội và Du lịch</t>
  </si>
  <si>
    <t>Dự án nhóm C</t>
  </si>
  <si>
    <t xml:space="preserve">Cầu Trung Quán </t>
  </si>
  <si>
    <t xml:space="preserve">Trục đường chính Bắc Nam rộng 60m xã Bảo Ninh (giai đoạn 1) </t>
  </si>
  <si>
    <t>Đề án thực hiện thí điểm phát triển bền vững kinh tế xã hội, giảm nghèo phòng, chống thiên tai các xã vùng bãi ngang, cồn bãi tỉnh Quảng Bình giai đoạn từ 2011-2015 được Thủ tướng phê duyệt tại Quyết định 788/QĐ-TTg ngày 24/5/2011</t>
  </si>
  <si>
    <t>Đường liên thôn xã Quảng Trường</t>
  </si>
  <si>
    <t>Tuyến đường khắc phục ngập úng 2 bên sông cầu rào khu vực trung tâm TP ĐH</t>
  </si>
  <si>
    <t xml:space="preserve">Đầu tư phát triển kinh tế xã hội tuyến biên giới Việt Nam - Lào và Việt Nam - Campuchia - Theo Công văn số 1458/UBND ngày 26/11/2012 của UBND tỉnh Quảng Bình </t>
  </si>
  <si>
    <t>Các dự án hoàn thành, bàn giao, đi vào sử dụng trước ngày 31/12/2013</t>
  </si>
  <si>
    <t>Đường vào bản Khe Cấy</t>
  </si>
  <si>
    <t>Đường giao thông vào bản Cờ Đỏ</t>
  </si>
  <si>
    <t>Đường giao thông nội vùng bản Ploang, xã Trường Sơn</t>
  </si>
  <si>
    <t>Đường liên thôn vào bản Bạch Đàn GĐ I, xã Lâm Thủy</t>
  </si>
  <si>
    <t>Cấp điện SH bản An Bai, xã Kim Thủy</t>
  </si>
  <si>
    <t>Các dự án khởi công mới năm 2014</t>
  </si>
  <si>
    <t>Đường GTNT từ bản Ka Ai, Ka Vàng đi Bãi Dinh (lồng ghép CT 135)</t>
  </si>
  <si>
    <t>Đường giao thông thôn 3 đi thôn 2 Thanh Lạng,  xã Thanh Hóa</t>
  </si>
  <si>
    <t xml:space="preserve">Nhà Lớp học mẫu giáo thôn Tăng Hóa, xã Hóa Sơn </t>
  </si>
  <si>
    <t>Trường mầm non Thượng Hóa (2 điểm trường Bản Phù Minh, Bản Mò O Ồ Ồ) (lồng ghép CT 30a)</t>
  </si>
  <si>
    <t>Chương trình hỗ trợ 
các tỉnh chịu ảnh hưởng bão lũ Miền Trung</t>
  </si>
  <si>
    <t xml:space="preserve">Đường nối từ đường Nguyễn Hữu Cảnh - Nguyễn Văn Cừ, đoạn từ Sở TC - đường Nguyễn Văn Cừ </t>
  </si>
  <si>
    <t>Chợ Phú Quý - Thị trấn Nông trường Việt Trung</t>
  </si>
  <si>
    <t>Nhà Hiệu bộ Trường THPT số 1 Bố Trạch</t>
  </si>
  <si>
    <t>Nhà lớp học Trường Mầm non Quảng Thủy</t>
  </si>
  <si>
    <t>Nhà lớp học 4 phòng Trường mầm non Quảng Trường</t>
  </si>
  <si>
    <t>Nhà lớp học 2 tầng 8 phòng Trường THCS An Ninh</t>
  </si>
  <si>
    <t>Giảng đường Trường TC Kỹ thuật CNN Quảng Bình</t>
  </si>
  <si>
    <t>Công trình chuyển tiếp</t>
  </si>
  <si>
    <t>Công trình xây dựng mới</t>
  </si>
  <si>
    <t>Trường TH và THCS Lâm Hoá (6 phòng chức năng)</t>
  </si>
  <si>
    <t>Trường mầm non Mai Thuỷ (6 phòng học)</t>
  </si>
  <si>
    <t>Trường mầm non Liên Trạch (4 phòng)</t>
  </si>
  <si>
    <t>Sửa mái nhà văn phòng, lát sân, bồn hoa cây cảnh, xây hàng rào, tu sửa các phòng học Trường Tiểu học Hải Đình</t>
  </si>
  <si>
    <t>Nhà ăn, nhà bếp Trường quân sự, Bộ CHQS tỉnh</t>
  </si>
  <si>
    <t>Tuyến đường khắc phục ngập úng hai bên sông Cầu Rào</t>
  </si>
  <si>
    <t>II.1</t>
  </si>
  <si>
    <t>Bến xe huyện Tuyên Hóa</t>
  </si>
  <si>
    <t xml:space="preserve">Đường vào thôn 1 xã Quảng Thạch </t>
  </si>
  <si>
    <t>Đường liên thôn 1 - thôn 2 xã Quảng Kim</t>
  </si>
  <si>
    <t xml:space="preserve"> Cầu bê tông xã Nam Trạch, huyện Bố Trạch</t>
  </si>
  <si>
    <t>Đường liên thôn xã Liên Trạch</t>
  </si>
  <si>
    <t>Đường Trần Hưng Đạo kéo dài - Đoạn từ Chợ Ga đến đường Hồ CHí Minh nhánh Đông (giai đoạn 1)</t>
  </si>
  <si>
    <t>Đường phía đông dọc bờ sông Nhật Lệ (giai đoạn 1), xã Bảo Ninh, TP Đồng Hới</t>
  </si>
  <si>
    <t>Đường liên thôn từ thôn Đông Thủy đến Khương Trung B, xã Tiến Hóa</t>
  </si>
  <si>
    <t>2014-2016</t>
  </si>
  <si>
    <t>Danh mục dự án chuyển tiếp</t>
  </si>
  <si>
    <t>2010-2012</t>
  </si>
  <si>
    <t>2011-2015</t>
  </si>
  <si>
    <t>2012-2013</t>
  </si>
  <si>
    <t>2010-2015</t>
  </si>
  <si>
    <t>2010-2013</t>
  </si>
  <si>
    <t>Cầu Phong Liên</t>
  </si>
  <si>
    <t>Chương trình bảo vệ và phát triển rừng bền vững</t>
  </si>
  <si>
    <t>Nhà làm việc, nhà ăn ở đội kiểm lâm cơ động</t>
  </si>
  <si>
    <t>Đường tuần tra bảo vệ rừng kết hợp du lịch sinh thái</t>
  </si>
  <si>
    <t>Trạm kiểm lâm Thượng Hoá</t>
  </si>
  <si>
    <t>Văn phòng hạt kiểm lâm</t>
  </si>
  <si>
    <t>Vùng NTTS xã Đồng Trạch</t>
  </si>
  <si>
    <t>Đê Lùng Tréo</t>
  </si>
  <si>
    <t>Hồ Bàu Sen xã Phú Trạch</t>
  </si>
  <si>
    <t>IV.1</t>
  </si>
  <si>
    <t>IV.2</t>
  </si>
  <si>
    <t>NGUỒN VỐN QUỸ ĐẤT</t>
  </si>
  <si>
    <t>2009-2011</t>
  </si>
  <si>
    <t>XII</t>
  </si>
  <si>
    <t>XV</t>
  </si>
  <si>
    <t>NGUỒN VỐN KHÁC</t>
  </si>
  <si>
    <t>I.1</t>
  </si>
  <si>
    <t>I.2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</si>
</sst>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0\ _€_-;\-* #,##0.00\ _€_-;_-* &quot;-&quot;??\ _€_-;_-@_-"/>
    <numFmt numFmtId="177" formatCode="_-* #,##0\ _€_-;\-* #,##0\ _€_-;_-* &quot;-&quot;??\ _€_-;_-@_-"/>
    <numFmt numFmtId="178" formatCode="_(* #,##0_);_(* \(#,##0\);_(* &quot;-&quot;??_);_(@_)"/>
    <numFmt numFmtId="179" formatCode="_(* #,##0.0_);_(* \(#,##0.0\);_(* &quot;-&quot;??_);_(@_)"/>
    <numFmt numFmtId="180" formatCode="_-* #,##0.00\ _V_N_D_-;\-* #,##0.00\ _V_N_D_-;_-* &quot;-&quot;??\ _V_N_D_-;_-@_-"/>
    <numFmt numFmtId="181" formatCode="#,##0.0"/>
    <numFmt numFmtId="182" formatCode="[&lt;=9999999][$-1000000]###\-####;[$-1000000]\(#\)\ ###\-####"/>
    <numFmt numFmtId="183" formatCode="#,##0;[Red]#,##0"/>
    <numFmt numFmtId="184" formatCode="#,##0\ _."/>
    <numFmt numFmtId="185" formatCode="0;[Red]0"/>
  </numFmts>
  <fonts count="40">
    <font>
      <sz val="10"/>
      <name val="Arial"/>
      <family val="0"/>
    </font>
    <font>
      <b/>
      <sz val="10"/>
      <name val="Arial"/>
      <family val="2"/>
    </font>
    <font>
      <sz val="12"/>
      <name val="Times New Roman"/>
      <family val="1"/>
    </font>
    <font>
      <sz val="12"/>
      <name val=".VnTime"/>
      <family val="2"/>
    </font>
    <font>
      <sz val="10"/>
      <name val=".VnTime"/>
      <family val="0"/>
    </font>
    <font>
      <sz val="14"/>
      <name val=".VnTime"/>
      <family val="2"/>
    </font>
    <font>
      <sz val="11"/>
      <color indexed="8"/>
      <name val="Arial"/>
      <family val="2"/>
    </font>
    <font>
      <i/>
      <sz val="10"/>
      <name val="Arial"/>
      <family val="0"/>
    </font>
    <font>
      <sz val="11"/>
      <name val="Times New Roman"/>
      <family val="1"/>
    </font>
    <font>
      <sz val="10"/>
      <name val="Times New Roman"/>
      <family val="1"/>
    </font>
    <font>
      <b/>
      <sz val="11"/>
      <name val="Times New Roman"/>
      <family val="1"/>
    </font>
    <font>
      <sz val="11"/>
      <color indexed="8"/>
      <name val="Calibri"/>
      <family val="2"/>
    </font>
    <font>
      <sz val="11"/>
      <name val="Arial"/>
      <family val="0"/>
    </font>
    <font>
      <b/>
      <sz val="16"/>
      <name val="Arial"/>
      <family val="2"/>
    </font>
    <font>
      <sz val="16"/>
      <name val="Arial"/>
      <family val="2"/>
    </font>
    <font>
      <b/>
      <sz val="13"/>
      <name val="Times New Roman"/>
      <family val="1"/>
    </font>
    <font>
      <sz val="13"/>
      <name val="Times New Roman"/>
      <family val="1"/>
    </font>
    <font>
      <i/>
      <sz val="13"/>
      <name val="Times New Roman"/>
      <family val="1"/>
    </font>
    <font>
      <sz val="13"/>
      <color indexed="8"/>
      <name val="Times New Roman"/>
      <family val="1"/>
    </font>
    <font>
      <sz val="13"/>
      <name val="Arial"/>
      <family val="0"/>
    </font>
    <font>
      <b/>
      <i/>
      <sz val="13"/>
      <name val="Times New Roman"/>
      <family val="1"/>
    </font>
    <font>
      <b/>
      <i/>
      <sz val="13"/>
      <name val="Arial"/>
      <family val="0"/>
    </font>
    <font>
      <b/>
      <sz val="13"/>
      <color indexed="8"/>
      <name val="Times New Roman"/>
      <family val="1"/>
    </font>
    <font>
      <i/>
      <sz val="13"/>
      <color indexed="8"/>
      <name val="Times New Roman"/>
      <family val="1"/>
    </font>
    <font>
      <b/>
      <i/>
      <sz val="13"/>
      <color indexed="8"/>
      <name val="Times New Roman"/>
      <family val="1"/>
    </font>
    <font>
      <b/>
      <u val="single"/>
      <sz val="13"/>
      <color indexed="8"/>
      <name val="Times New Roman"/>
      <family val="1"/>
    </font>
    <font>
      <b/>
      <sz val="12"/>
      <name val=".VnTimeH"/>
      <family val="2"/>
    </font>
    <font>
      <sz val="13"/>
      <name val=".VnTimeH"/>
      <family val="2"/>
    </font>
    <font>
      <b/>
      <sz val="12"/>
      <name val=".VnTime"/>
      <family val="2"/>
    </font>
    <font>
      <b/>
      <sz val="14"/>
      <name val=".VnTimeH"/>
      <family val="2"/>
    </font>
    <font>
      <i/>
      <sz val="14"/>
      <name val=".VnTime"/>
      <family val="2"/>
    </font>
    <font>
      <sz val="12"/>
      <name val=".VnArial Narrow"/>
      <family val="0"/>
    </font>
    <font>
      <b/>
      <i/>
      <sz val="11"/>
      <name val=".VnTime"/>
      <family val="2"/>
    </font>
    <font>
      <b/>
      <sz val="10"/>
      <name val=".VnTime"/>
      <family val="2"/>
    </font>
    <font>
      <sz val="8"/>
      <name val="Arial"/>
      <family val="0"/>
    </font>
    <font>
      <u val="single"/>
      <sz val="10"/>
      <name val="Arial"/>
      <family val="0"/>
    </font>
    <font>
      <i/>
      <sz val="13"/>
      <name val="Arial"/>
      <family val="0"/>
    </font>
    <font>
      <i/>
      <sz val="14"/>
      <name val="Times New Roman"/>
      <family val="1"/>
    </font>
    <font>
      <b/>
      <sz val="14"/>
      <name val="Times New Roman"/>
      <family val="1"/>
    </font>
    <font>
      <b/>
      <i/>
      <sz val="14"/>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medium"/>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11"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lignment/>
      <protection/>
    </xf>
    <xf numFmtId="0" fontId="11" fillId="0" borderId="0">
      <alignment/>
      <protection/>
    </xf>
    <xf numFmtId="0" fontId="6" fillId="0" borderId="0">
      <alignment/>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31" fillId="0" borderId="0">
      <alignment/>
      <protection/>
    </xf>
    <xf numFmtId="0" fontId="0" fillId="0" borderId="0">
      <alignment/>
      <protection/>
    </xf>
    <xf numFmtId="9" fontId="0" fillId="0" borderId="0" applyFont="0" applyFill="0" applyBorder="0" applyAlignment="0" applyProtection="0"/>
  </cellStyleXfs>
  <cellXfs count="263">
    <xf numFmtId="0" fontId="0" fillId="0" borderId="0" xfId="0" applyAlignment="1">
      <alignment/>
    </xf>
    <xf numFmtId="0" fontId="7" fillId="0" borderId="0" xfId="0" applyFont="1" applyAlignment="1">
      <alignment/>
    </xf>
    <xf numFmtId="0" fontId="2" fillId="0" borderId="0" xfId="0" applyFont="1" applyAlignment="1">
      <alignment/>
    </xf>
    <xf numFmtId="0" fontId="9" fillId="0" borderId="0" xfId="0" applyFont="1" applyAlignment="1">
      <alignment/>
    </xf>
    <xf numFmtId="0" fontId="0" fillId="0" borderId="0" xfId="0"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2" fillId="0" borderId="0" xfId="0" applyFont="1" applyAlignment="1">
      <alignment horizontal="center"/>
    </xf>
    <xf numFmtId="0" fontId="10" fillId="0" borderId="1" xfId="0" applyFont="1" applyBorder="1" applyAlignment="1">
      <alignment horizontal="center" vertical="top" wrapText="1"/>
    </xf>
    <xf numFmtId="0" fontId="8" fillId="0" borderId="1" xfId="0" applyFont="1" applyBorder="1" applyAlignment="1">
      <alignment/>
    </xf>
    <xf numFmtId="0" fontId="10" fillId="0" borderId="1" xfId="0" applyFont="1" applyBorder="1" applyAlignment="1">
      <alignment horizontal="center"/>
    </xf>
    <xf numFmtId="0" fontId="10" fillId="0" borderId="2" xfId="0" applyFont="1" applyBorder="1" applyAlignment="1">
      <alignment horizontal="center" vertical="center" wrapText="1"/>
    </xf>
    <xf numFmtId="0" fontId="1" fillId="0" borderId="0" xfId="0" applyFont="1" applyAlignment="1">
      <alignment/>
    </xf>
    <xf numFmtId="0" fontId="8" fillId="0" borderId="0" xfId="0" applyFont="1" applyAlignment="1">
      <alignment horizontal="righ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2" borderId="1" xfId="0" applyFont="1" applyFill="1" applyBorder="1" applyAlignment="1">
      <alignment vertical="center" wrapText="1"/>
    </xf>
    <xf numFmtId="1" fontId="18" fillId="2" borderId="1" xfId="31" applyNumberFormat="1" applyFont="1" applyFill="1" applyBorder="1" applyAlignment="1">
      <alignment horizontal="center" vertical="center" wrapText="1"/>
      <protection/>
    </xf>
    <xf numFmtId="0" fontId="19" fillId="0" borderId="0" xfId="0" applyFont="1" applyAlignment="1">
      <alignment/>
    </xf>
    <xf numFmtId="49" fontId="20" fillId="0" borderId="1" xfId="15" applyNumberFormat="1" applyFont="1" applyBorder="1" applyAlignment="1">
      <alignment horizontal="center" vertical="center" wrapText="1"/>
    </xf>
    <xf numFmtId="171" fontId="20" fillId="0" borderId="1" xfId="15" applyFont="1" applyBorder="1" applyAlignment="1">
      <alignment horizontal="left" vertical="center" wrapText="1"/>
    </xf>
    <xf numFmtId="0" fontId="21" fillId="0" borderId="0" xfId="0" applyFont="1" applyAlignment="1">
      <alignment/>
    </xf>
    <xf numFmtId="49" fontId="22" fillId="2" borderId="1" xfId="31" applyNumberFormat="1" applyFont="1" applyFill="1" applyBorder="1" applyAlignment="1">
      <alignment horizontal="center" vertical="center"/>
      <protection/>
    </xf>
    <xf numFmtId="1" fontId="22" fillId="2" borderId="1" xfId="31" applyNumberFormat="1" applyFont="1" applyFill="1" applyBorder="1" applyAlignment="1">
      <alignment horizontal="left" vertical="center" wrapText="1"/>
      <protection/>
    </xf>
    <xf numFmtId="1" fontId="22" fillId="2" borderId="1" xfId="31" applyNumberFormat="1" applyFont="1" applyFill="1" applyBorder="1" applyAlignment="1">
      <alignment horizontal="center" vertical="center" wrapText="1"/>
      <protection/>
    </xf>
    <xf numFmtId="1" fontId="22" fillId="2" borderId="1" xfId="31" applyNumberFormat="1" applyFont="1" applyFill="1" applyBorder="1" applyAlignment="1">
      <alignment vertical="center" wrapText="1"/>
      <protection/>
    </xf>
    <xf numFmtId="3" fontId="18" fillId="2" borderId="1" xfId="31" applyNumberFormat="1" applyFont="1" applyFill="1" applyBorder="1" applyAlignment="1">
      <alignment horizontal="right" vertical="center"/>
      <protection/>
    </xf>
    <xf numFmtId="49" fontId="18" fillId="2" borderId="1" xfId="31" applyNumberFormat="1" applyFont="1" applyFill="1" applyBorder="1" applyAlignment="1">
      <alignment horizontal="center" vertical="center"/>
      <protection/>
    </xf>
    <xf numFmtId="1" fontId="18" fillId="2" borderId="1" xfId="31" applyNumberFormat="1" applyFont="1" applyFill="1" applyBorder="1" applyAlignment="1">
      <alignment horizontal="left" vertical="center" wrapText="1"/>
      <protection/>
    </xf>
    <xf numFmtId="3" fontId="18" fillId="2" borderId="1" xfId="33" applyNumberFormat="1" applyFont="1" applyFill="1" applyBorder="1" applyAlignment="1">
      <alignment horizontal="right" vertical="center" wrapText="1"/>
      <protection/>
    </xf>
    <xf numFmtId="3" fontId="18" fillId="2" borderId="1" xfId="0" applyNumberFormat="1" applyFont="1" applyFill="1" applyBorder="1" applyAlignment="1">
      <alignment horizontal="left" vertical="center" wrapText="1"/>
    </xf>
    <xf numFmtId="178" fontId="18" fillId="2" borderId="1" xfId="15" applyNumberFormat="1" applyFont="1" applyFill="1" applyBorder="1" applyAlignment="1">
      <alignment horizontal="left" vertical="center" wrapText="1"/>
    </xf>
    <xf numFmtId="3" fontId="18" fillId="2" borderId="1" xfId="31" applyNumberFormat="1" applyFont="1" applyFill="1" applyBorder="1" applyAlignment="1" quotePrefix="1">
      <alignment horizontal="center" vertical="center" wrapText="1"/>
      <protection/>
    </xf>
    <xf numFmtId="3" fontId="18" fillId="2" borderId="1" xfId="31" applyNumberFormat="1" applyFont="1" applyFill="1" applyBorder="1" applyAlignment="1">
      <alignment horizontal="left" vertical="center" wrapText="1"/>
      <protection/>
    </xf>
    <xf numFmtId="3" fontId="18" fillId="2" borderId="1" xfId="31" applyNumberFormat="1" applyFont="1" applyFill="1" applyBorder="1" applyAlignment="1">
      <alignment horizontal="center" vertical="center" wrapText="1"/>
      <protection/>
    </xf>
    <xf numFmtId="49" fontId="23" fillId="2" borderId="1" xfId="31" applyNumberFormat="1" applyFont="1" applyFill="1" applyBorder="1" applyAlignment="1">
      <alignment horizontal="center" vertical="center"/>
      <protection/>
    </xf>
    <xf numFmtId="178" fontId="23" fillId="2" borderId="1" xfId="15" applyNumberFormat="1" applyFont="1" applyFill="1" applyBorder="1" applyAlignment="1">
      <alignment horizontal="left" vertical="center" wrapText="1"/>
    </xf>
    <xf numFmtId="1" fontId="23" fillId="2" borderId="1" xfId="31" applyNumberFormat="1" applyFont="1" applyFill="1" applyBorder="1" applyAlignment="1">
      <alignment horizontal="center" vertical="center" wrapText="1"/>
      <protection/>
    </xf>
    <xf numFmtId="49" fontId="18" fillId="2" borderId="1" xfId="31" applyNumberFormat="1" applyFont="1" applyFill="1" applyBorder="1" applyAlignment="1" quotePrefix="1">
      <alignment horizontal="center" vertical="center"/>
      <protection/>
    </xf>
    <xf numFmtId="3" fontId="23" fillId="2" borderId="1" xfId="31" applyNumberFormat="1" applyFont="1" applyFill="1" applyBorder="1" applyAlignment="1">
      <alignment horizontal="center" vertical="center" wrapText="1"/>
      <protection/>
    </xf>
    <xf numFmtId="3" fontId="23" fillId="2" borderId="1" xfId="31" applyNumberFormat="1" applyFont="1" applyFill="1" applyBorder="1" applyAlignment="1">
      <alignment horizontal="left" vertical="center" wrapText="1"/>
      <protection/>
    </xf>
    <xf numFmtId="1" fontId="18" fillId="2" borderId="1" xfId="31" applyNumberFormat="1" applyFont="1" applyFill="1" applyBorder="1" applyAlignment="1">
      <alignment vertical="center" wrapText="1"/>
      <protection/>
    </xf>
    <xf numFmtId="1" fontId="22" fillId="2" borderId="1" xfId="31" applyNumberFormat="1" applyFont="1" applyFill="1" applyBorder="1" applyAlignment="1">
      <alignment horizontal="center" vertical="center"/>
      <protection/>
    </xf>
    <xf numFmtId="0" fontId="22" fillId="2" borderId="1" xfId="0" applyFont="1" applyFill="1" applyBorder="1" applyAlignment="1">
      <alignment vertical="center" wrapText="1"/>
    </xf>
    <xf numFmtId="1" fontId="18" fillId="2" borderId="1" xfId="31" applyNumberFormat="1" applyFont="1" applyFill="1" applyBorder="1" applyAlignment="1">
      <alignment vertical="center"/>
      <protection/>
    </xf>
    <xf numFmtId="171" fontId="18" fillId="2" borderId="1" xfId="15" applyFont="1" applyFill="1" applyBorder="1" applyAlignment="1">
      <alignment horizontal="left" vertical="center" wrapText="1"/>
    </xf>
    <xf numFmtId="0" fontId="18" fillId="2" borderId="1" xfId="0" applyFont="1" applyFill="1" applyBorder="1" applyAlignment="1">
      <alignment horizontal="left" vertical="center" wrapText="1"/>
    </xf>
    <xf numFmtId="1" fontId="24" fillId="2" borderId="1" xfId="31" applyNumberFormat="1" applyFont="1" applyFill="1" applyBorder="1" applyAlignment="1">
      <alignment vertical="center" wrapText="1"/>
      <protection/>
    </xf>
    <xf numFmtId="0" fontId="22" fillId="2" borderId="1" xfId="0" applyFont="1" applyFill="1" applyBorder="1" applyAlignment="1">
      <alignment horizontal="left" vertical="center" wrapText="1"/>
    </xf>
    <xf numFmtId="178" fontId="22" fillId="2" borderId="1" xfId="15" applyNumberFormat="1" applyFont="1" applyFill="1" applyBorder="1" applyAlignment="1">
      <alignment vertical="center"/>
    </xf>
    <xf numFmtId="1" fontId="22" fillId="2" borderId="1" xfId="0" applyNumberFormat="1" applyFont="1" applyFill="1" applyBorder="1" applyAlignment="1">
      <alignment horizontal="center" vertical="center"/>
    </xf>
    <xf numFmtId="3" fontId="18" fillId="2" borderId="1" xfId="31" applyNumberFormat="1" applyFont="1" applyFill="1" applyBorder="1" applyAlignment="1">
      <alignment horizontal="right" vertical="center" wrapText="1"/>
      <protection/>
    </xf>
    <xf numFmtId="3" fontId="18" fillId="2" borderId="1" xfId="0" applyNumberFormat="1" applyFont="1" applyFill="1" applyBorder="1" applyAlignment="1">
      <alignment horizontal="right" vertical="center" wrapText="1"/>
    </xf>
    <xf numFmtId="3" fontId="22" fillId="2" borderId="1" xfId="31" applyNumberFormat="1" applyFont="1" applyFill="1" applyBorder="1" applyAlignment="1">
      <alignment horizontal="right" vertical="center" wrapText="1"/>
      <protection/>
    </xf>
    <xf numFmtId="0" fontId="22" fillId="2" borderId="1" xfId="26" applyFont="1" applyFill="1" applyBorder="1" applyAlignment="1">
      <alignment horizontal="center" vertical="center" wrapText="1"/>
      <protection/>
    </xf>
    <xf numFmtId="0" fontId="22" fillId="2" borderId="1" xfId="26" applyFont="1" applyFill="1" applyBorder="1" applyAlignment="1">
      <alignment vertical="center" wrapText="1"/>
      <protection/>
    </xf>
    <xf numFmtId="3" fontId="22" fillId="2" borderId="1" xfId="20" applyNumberFormat="1" applyFont="1" applyFill="1" applyBorder="1" applyAlignment="1">
      <alignment horizontal="right" vertical="center"/>
    </xf>
    <xf numFmtId="0" fontId="22" fillId="2" borderId="1" xfId="27" applyFont="1" applyFill="1" applyBorder="1" applyAlignment="1" quotePrefix="1">
      <alignment horizontal="center" vertical="center" wrapText="1"/>
      <protection/>
    </xf>
    <xf numFmtId="3" fontId="22" fillId="2" borderId="1" xfId="20" applyNumberFormat="1" applyFont="1" applyFill="1" applyBorder="1" applyAlignment="1">
      <alignment horizontal="right" vertical="center" wrapText="1"/>
    </xf>
    <xf numFmtId="0" fontId="18" fillId="2" borderId="1" xfId="27" applyFont="1" applyFill="1" applyBorder="1" applyAlignment="1">
      <alignment horizontal="center" vertical="center" wrapText="1"/>
      <protection/>
    </xf>
    <xf numFmtId="3" fontId="18" fillId="2" borderId="1" xfId="20" applyNumberFormat="1" applyFont="1" applyFill="1" applyBorder="1" applyAlignment="1">
      <alignment horizontal="right" vertical="center" wrapText="1"/>
    </xf>
    <xf numFmtId="0" fontId="22" fillId="2" borderId="1" xfId="26" applyFont="1" applyFill="1" applyBorder="1" applyAlignment="1" quotePrefix="1">
      <alignment horizontal="center" vertical="center" wrapText="1"/>
      <protection/>
    </xf>
    <xf numFmtId="0" fontId="22" fillId="2" borderId="1" xfId="26" applyFont="1" applyFill="1" applyBorder="1" applyAlignment="1">
      <alignment horizontal="left" vertical="center" wrapText="1"/>
      <protection/>
    </xf>
    <xf numFmtId="0" fontId="18" fillId="2" borderId="1" xfId="26" applyFont="1" applyFill="1" applyBorder="1" applyAlignment="1">
      <alignment horizontal="center" vertical="center" wrapText="1"/>
      <protection/>
    </xf>
    <xf numFmtId="0" fontId="18" fillId="2" borderId="1" xfId="26" applyFont="1" applyFill="1" applyBorder="1" applyAlignment="1">
      <alignment vertical="center" wrapText="1"/>
      <protection/>
    </xf>
    <xf numFmtId="0" fontId="18" fillId="2" borderId="1" xfId="26" applyFont="1" applyFill="1" applyBorder="1" applyAlignment="1">
      <alignment horizontal="left" vertical="center" wrapText="1"/>
      <protection/>
    </xf>
    <xf numFmtId="49" fontId="22" fillId="2" borderId="1" xfId="31" applyNumberFormat="1" applyFont="1" applyFill="1" applyBorder="1" applyAlignment="1" quotePrefix="1">
      <alignment horizontal="center" vertical="center"/>
      <protection/>
    </xf>
    <xf numFmtId="1" fontId="18" fillId="2" borderId="1" xfId="31" applyNumberFormat="1" applyFont="1" applyFill="1" applyBorder="1" applyAlignment="1" quotePrefix="1">
      <alignment horizontal="center" vertical="center" wrapText="1"/>
      <protection/>
    </xf>
    <xf numFmtId="1" fontId="22" fillId="2" borderId="1" xfId="31" applyNumberFormat="1" applyFont="1" applyFill="1" applyBorder="1" applyAlignment="1" quotePrefix="1">
      <alignment horizontal="center" vertical="center" wrapText="1"/>
      <protection/>
    </xf>
    <xf numFmtId="0" fontId="18" fillId="2" borderId="1" xfId="0" applyFont="1" applyFill="1" applyBorder="1" applyAlignment="1">
      <alignment wrapText="1"/>
    </xf>
    <xf numFmtId="0" fontId="22" fillId="2" borderId="1" xfId="0" applyFont="1" applyFill="1" applyBorder="1" applyAlignment="1">
      <alignment horizontal="center" vertical="center" wrapText="1"/>
    </xf>
    <xf numFmtId="177" fontId="22" fillId="2" borderId="1" xfId="20" applyNumberFormat="1" applyFont="1" applyFill="1" applyBorder="1" applyAlignment="1">
      <alignment horizontal="left" vertical="center" wrapText="1"/>
    </xf>
    <xf numFmtId="171" fontId="18" fillId="2" borderId="1" xfId="21" applyNumberFormat="1" applyFont="1" applyFill="1" applyBorder="1" applyAlignment="1">
      <alignment horizontal="left" vertical="center" wrapText="1"/>
    </xf>
    <xf numFmtId="1" fontId="22" fillId="2" borderId="1" xfId="31" applyNumberFormat="1" applyFont="1" applyFill="1" applyBorder="1" applyAlignment="1">
      <alignment vertical="center"/>
      <protection/>
    </xf>
    <xf numFmtId="49" fontId="18" fillId="2" borderId="1" xfId="31" applyNumberFormat="1" applyFont="1" applyFill="1" applyBorder="1" applyAlignment="1">
      <alignment horizontal="center" vertical="center" wrapText="1"/>
      <protection/>
    </xf>
    <xf numFmtId="0" fontId="18" fillId="2" borderId="1" xfId="0" applyFont="1" applyFill="1" applyBorder="1" applyAlignment="1" applyProtection="1">
      <alignment vertical="center" wrapText="1"/>
      <protection locked="0"/>
    </xf>
    <xf numFmtId="1" fontId="18" fillId="2" borderId="1" xfId="31" applyNumberFormat="1" applyFont="1" applyFill="1" applyBorder="1" applyAlignment="1">
      <alignment horizontal="center" vertical="center"/>
      <protection/>
    </xf>
    <xf numFmtId="3" fontId="18" fillId="2" borderId="1" xfId="36" applyNumberFormat="1" applyFont="1" applyFill="1" applyBorder="1" applyAlignment="1">
      <alignment horizontal="right" vertical="center" wrapText="1"/>
      <protection/>
    </xf>
    <xf numFmtId="0" fontId="22" fillId="2" borderId="1" xfId="27" applyFont="1" applyFill="1" applyBorder="1" applyAlignment="1">
      <alignment horizontal="center" vertical="center" wrapText="1"/>
      <protection/>
    </xf>
    <xf numFmtId="0" fontId="22" fillId="2" borderId="1" xfId="27" applyFont="1" applyFill="1" applyBorder="1" applyAlignment="1">
      <alignment horizontal="left" vertical="center" wrapText="1"/>
      <protection/>
    </xf>
    <xf numFmtId="0" fontId="24" fillId="2" borderId="1" xfId="27" applyFont="1" applyFill="1" applyBorder="1" applyAlignment="1">
      <alignment horizontal="left" vertical="center" wrapText="1"/>
      <protection/>
    </xf>
    <xf numFmtId="0" fontId="24" fillId="2" borderId="1" xfId="27" applyFont="1" applyFill="1" applyBorder="1" applyAlignment="1">
      <alignment horizontal="center" vertical="center" wrapText="1"/>
      <protection/>
    </xf>
    <xf numFmtId="3" fontId="24" fillId="2" borderId="1" xfId="20" applyNumberFormat="1" applyFont="1" applyFill="1" applyBorder="1" applyAlignment="1">
      <alignment horizontal="right" vertical="center"/>
    </xf>
    <xf numFmtId="0" fontId="18" fillId="2" borderId="1" xfId="27" applyFont="1" applyFill="1" applyBorder="1" applyAlignment="1">
      <alignment horizontal="left" vertical="center" wrapText="1"/>
      <protection/>
    </xf>
    <xf numFmtId="3" fontId="18" fillId="2" borderId="1" xfId="20" applyNumberFormat="1" applyFont="1" applyFill="1" applyBorder="1" applyAlignment="1">
      <alignment horizontal="right" vertical="center"/>
    </xf>
    <xf numFmtId="3" fontId="18" fillId="2" borderId="1" xfId="0" applyNumberFormat="1" applyFont="1" applyFill="1" applyBorder="1" applyAlignment="1">
      <alignment horizontal="right" vertical="center"/>
    </xf>
    <xf numFmtId="3" fontId="18" fillId="2" borderId="1" xfId="32" applyNumberFormat="1" applyFont="1" applyFill="1" applyBorder="1" applyAlignment="1" quotePrefix="1">
      <alignment horizontal="center" vertical="center" wrapText="1"/>
      <protection/>
    </xf>
    <xf numFmtId="0" fontId="18" fillId="2" borderId="1" xfId="35" applyFont="1" applyFill="1" applyBorder="1" applyAlignment="1">
      <alignment vertical="center" wrapText="1" shrinkToFit="1"/>
      <protection/>
    </xf>
    <xf numFmtId="0" fontId="18" fillId="2" borderId="1" xfId="35" applyFont="1" applyFill="1" applyBorder="1" applyAlignment="1">
      <alignment horizontal="center" vertical="center" wrapText="1" shrinkToFit="1"/>
      <protection/>
    </xf>
    <xf numFmtId="1" fontId="18" fillId="2" borderId="1" xfId="31" applyNumberFormat="1" applyFont="1" applyFill="1" applyBorder="1" applyAlignment="1">
      <alignment horizontal="center" vertical="center" wrapText="1"/>
      <protection/>
    </xf>
    <xf numFmtId="3" fontId="18" fillId="2" borderId="1" xfId="32" applyNumberFormat="1" applyFont="1" applyFill="1" applyBorder="1" applyAlignment="1">
      <alignment horizontal="center" vertical="center" wrapText="1"/>
      <protection/>
    </xf>
    <xf numFmtId="1" fontId="18" fillId="2" borderId="1" xfId="31" applyNumberFormat="1" applyFont="1" applyFill="1" applyBorder="1" applyAlignment="1" quotePrefix="1">
      <alignment horizontal="center" vertical="center" wrapText="1"/>
      <protection/>
    </xf>
    <xf numFmtId="0" fontId="18" fillId="2" borderId="1" xfId="0" applyFont="1" applyFill="1" applyBorder="1" applyAlignment="1" applyProtection="1">
      <alignment horizontal="left" vertical="center" wrapText="1"/>
      <protection locked="0"/>
    </xf>
    <xf numFmtId="3" fontId="18" fillId="2" borderId="1" xfId="0" applyNumberFormat="1" applyFont="1" applyFill="1" applyBorder="1" applyAlignment="1">
      <alignment horizontal="right" vertical="center" wrapText="1"/>
    </xf>
    <xf numFmtId="1" fontId="18" fillId="2" borderId="1" xfId="31" applyNumberFormat="1" applyFont="1" applyFill="1" applyBorder="1" applyAlignment="1">
      <alignment horizontal="left" vertical="center" wrapText="1"/>
      <protection/>
    </xf>
    <xf numFmtId="3" fontId="18" fillId="2" borderId="1" xfId="31" applyNumberFormat="1" applyFont="1" applyFill="1" applyBorder="1" applyAlignment="1">
      <alignment horizontal="right" vertical="center" wrapText="1"/>
      <protection/>
    </xf>
    <xf numFmtId="0" fontId="18" fillId="2"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3" fontId="22" fillId="2" borderId="1" xfId="31" applyNumberFormat="1" applyFont="1" applyFill="1" applyBorder="1" applyAlignment="1" quotePrefix="1">
      <alignment horizontal="center" vertical="center" wrapText="1"/>
      <protection/>
    </xf>
    <xf numFmtId="3" fontId="22" fillId="2" borderId="1" xfId="31" applyNumberFormat="1" applyFont="1" applyFill="1" applyBorder="1" applyAlignment="1" quotePrefix="1">
      <alignment horizontal="right" vertical="center" wrapText="1"/>
      <protection/>
    </xf>
    <xf numFmtId="178" fontId="18" fillId="2" borderId="1" xfId="18" applyNumberFormat="1" applyFont="1" applyFill="1" applyBorder="1" applyAlignment="1">
      <alignment vertical="center" wrapText="1"/>
    </xf>
    <xf numFmtId="3" fontId="18" fillId="2" borderId="1" xfId="34" applyNumberFormat="1" applyFont="1" applyFill="1" applyBorder="1" applyAlignment="1" quotePrefix="1">
      <alignment horizontal="center" vertical="center"/>
      <protection/>
    </xf>
    <xf numFmtId="0" fontId="22" fillId="2" borderId="1" xfId="30" applyFont="1" applyFill="1" applyBorder="1" applyAlignment="1">
      <alignment horizontal="center" vertical="center" wrapText="1"/>
      <protection/>
    </xf>
    <xf numFmtId="3" fontId="22" fillId="2" borderId="1" xfId="0" applyNumberFormat="1" applyFont="1" applyFill="1" applyBorder="1" applyAlignment="1">
      <alignment horizontal="right" vertical="center"/>
    </xf>
    <xf numFmtId="3" fontId="18" fillId="2" borderId="1" xfId="32" applyNumberFormat="1" applyFont="1" applyFill="1" applyBorder="1" applyAlignment="1">
      <alignment vertical="center" wrapText="1"/>
      <protection/>
    </xf>
    <xf numFmtId="3" fontId="18" fillId="2" borderId="1" xfId="19" applyNumberFormat="1" applyFont="1" applyFill="1" applyBorder="1" applyAlignment="1">
      <alignment horizontal="right" vertical="center" wrapText="1"/>
    </xf>
    <xf numFmtId="178" fontId="22" fillId="2" borderId="1" xfId="15" applyNumberFormat="1" applyFont="1" applyFill="1" applyBorder="1" applyAlignment="1">
      <alignment horizontal="center" vertical="center" wrapText="1"/>
    </xf>
    <xf numFmtId="178" fontId="22" fillId="2" borderId="1" xfId="15" applyNumberFormat="1" applyFont="1" applyFill="1" applyBorder="1" applyAlignment="1">
      <alignment vertical="center" wrapText="1"/>
    </xf>
    <xf numFmtId="3" fontId="18" fillId="2" borderId="1" xfId="26" applyNumberFormat="1" applyFont="1" applyFill="1" applyBorder="1" applyAlignment="1">
      <alignment horizontal="right" vertical="center" wrapText="1"/>
      <protection/>
    </xf>
    <xf numFmtId="3" fontId="22" fillId="2" borderId="1" xfId="31" applyNumberFormat="1" applyFont="1" applyFill="1" applyBorder="1" applyAlignment="1">
      <alignment horizontal="center" vertical="center" wrapText="1"/>
      <protection/>
    </xf>
    <xf numFmtId="3" fontId="22" fillId="2" borderId="1" xfId="31" applyNumberFormat="1" applyFont="1" applyFill="1" applyBorder="1" applyAlignment="1">
      <alignment horizontal="center" vertical="center" wrapText="1"/>
      <protection/>
    </xf>
    <xf numFmtId="3" fontId="22" fillId="2" borderId="1" xfId="31" applyNumberFormat="1" applyFont="1" applyFill="1" applyBorder="1" applyAlignment="1" quotePrefix="1">
      <alignment horizontal="center" vertical="center" wrapText="1"/>
      <protection/>
    </xf>
    <xf numFmtId="3" fontId="22" fillId="2" borderId="1" xfId="31" applyNumberFormat="1" applyFont="1" applyFill="1" applyBorder="1" applyAlignment="1" quotePrefix="1">
      <alignment horizontal="right" vertical="center" wrapText="1"/>
      <protection/>
    </xf>
    <xf numFmtId="1" fontId="24" fillId="2" borderId="1" xfId="31" applyNumberFormat="1" applyFont="1" applyFill="1" applyBorder="1" applyAlignment="1">
      <alignment horizontal="center" vertical="center" wrapText="1"/>
      <protection/>
    </xf>
    <xf numFmtId="0" fontId="24" fillId="2" borderId="1" xfId="0" applyFont="1" applyFill="1" applyBorder="1" applyAlignment="1">
      <alignment/>
    </xf>
    <xf numFmtId="3" fontId="24" fillId="2" borderId="1" xfId="0" applyNumberFormat="1" applyFont="1" applyFill="1" applyBorder="1" applyAlignment="1">
      <alignment horizontal="right"/>
    </xf>
    <xf numFmtId="171" fontId="17" fillId="0" borderId="1" xfId="15" applyFont="1" applyBorder="1" applyAlignment="1">
      <alignment horizontal="left" vertical="center" wrapText="1"/>
    </xf>
    <xf numFmtId="0" fontId="18" fillId="2" borderId="1" xfId="0" applyFont="1" applyFill="1" applyBorder="1" applyAlignment="1">
      <alignment/>
    </xf>
    <xf numFmtId="3" fontId="18" fillId="2" borderId="1" xfId="0" applyNumberFormat="1" applyFont="1" applyFill="1" applyBorder="1" applyAlignment="1">
      <alignment horizontal="right"/>
    </xf>
    <xf numFmtId="49" fontId="16" fillId="0" borderId="1" xfId="15" applyNumberFormat="1" applyFont="1" applyBorder="1" applyAlignment="1">
      <alignment horizontal="center" vertical="center" wrapText="1"/>
    </xf>
    <xf numFmtId="171" fontId="16" fillId="0" borderId="1" xfId="15" applyFont="1" applyBorder="1" applyAlignment="1">
      <alignment horizontal="left" vertical="center" wrapText="1"/>
    </xf>
    <xf numFmtId="49" fontId="17" fillId="0" borderId="1" xfId="15" applyNumberFormat="1" applyFont="1" applyBorder="1" applyAlignment="1">
      <alignment horizontal="center" vertical="center" wrapText="1"/>
    </xf>
    <xf numFmtId="49" fontId="16" fillId="0" borderId="1" xfId="15" applyNumberFormat="1" applyFont="1" applyFill="1" applyBorder="1" applyAlignment="1">
      <alignment horizontal="center" vertical="center" wrapText="1"/>
    </xf>
    <xf numFmtId="171" fontId="16" fillId="0" borderId="1" xfId="15" applyFont="1" applyFill="1" applyBorder="1" applyAlignment="1">
      <alignment horizontal="left" vertical="center" wrapText="1"/>
    </xf>
    <xf numFmtId="49" fontId="17" fillId="0" borderId="1" xfId="15" applyNumberFormat="1" applyFont="1" applyFill="1" applyBorder="1" applyAlignment="1">
      <alignment horizontal="center" vertical="center" wrapText="1"/>
    </xf>
    <xf numFmtId="171" fontId="17" fillId="0" borderId="1" xfId="15" applyFont="1" applyFill="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Border="1" applyAlignment="1">
      <alignment vertical="center" wrapText="1"/>
    </xf>
    <xf numFmtId="0" fontId="16" fillId="2" borderId="1" xfId="0" applyFont="1" applyFill="1" applyBorder="1" applyAlignment="1">
      <alignment vertical="center" wrapText="1"/>
    </xf>
    <xf numFmtId="49" fontId="17" fillId="2" borderId="1" xfId="15" applyNumberFormat="1" applyFont="1" applyFill="1" applyBorder="1" applyAlignment="1">
      <alignment horizontal="center" vertical="center" wrapText="1"/>
    </xf>
    <xf numFmtId="0" fontId="17" fillId="2" borderId="1" xfId="0" applyFont="1" applyFill="1" applyBorder="1" applyAlignment="1">
      <alignment vertical="center" wrapText="1"/>
    </xf>
    <xf numFmtId="49" fontId="16" fillId="2" borderId="1" xfId="15" applyNumberFormat="1" applyFont="1" applyFill="1" applyBorder="1" applyAlignment="1">
      <alignment horizontal="center" vertical="center" wrapText="1"/>
    </xf>
    <xf numFmtId="49" fontId="15" fillId="0" borderId="1" xfId="15" applyNumberFormat="1" applyFont="1" applyBorder="1" applyAlignment="1">
      <alignment horizontal="center" vertical="center" wrapText="1"/>
    </xf>
    <xf numFmtId="171" fontId="15" fillId="0" borderId="1" xfId="15" applyFont="1" applyBorder="1" applyAlignment="1">
      <alignment horizontal="left" vertical="center" wrapText="1"/>
    </xf>
    <xf numFmtId="0" fontId="16" fillId="0" borderId="1" xfId="0" applyFont="1" applyFill="1" applyBorder="1" applyAlignment="1">
      <alignment horizontal="left" vertical="center" wrapText="1"/>
    </xf>
    <xf numFmtId="176" fontId="16" fillId="0" borderId="1" xfId="22" applyFont="1" applyFill="1" applyBorder="1" applyAlignment="1">
      <alignment horizontal="left" vertical="center" wrapText="1"/>
    </xf>
    <xf numFmtId="49" fontId="20" fillId="0" borderId="1" xfId="23" applyNumberFormat="1" applyFont="1" applyBorder="1" applyAlignment="1">
      <alignment horizontal="center" vertical="center" wrapText="1"/>
    </xf>
    <xf numFmtId="176" fontId="20" fillId="0" borderId="1" xfId="23" applyFont="1" applyBorder="1" applyAlignment="1">
      <alignment horizontal="left" vertical="center" wrapText="1"/>
    </xf>
    <xf numFmtId="49" fontId="16" fillId="0" borderId="1" xfId="23" applyNumberFormat="1" applyFont="1" applyBorder="1" applyAlignment="1">
      <alignment horizontal="center" vertical="center" wrapText="1"/>
    </xf>
    <xf numFmtId="176" fontId="16" fillId="0" borderId="1" xfId="23" applyFont="1" applyBorder="1" applyAlignment="1">
      <alignment horizontal="left" vertical="center" wrapText="1"/>
    </xf>
    <xf numFmtId="3" fontId="16" fillId="0" borderId="1" xfId="0" applyNumberFormat="1" applyFont="1" applyFill="1" applyBorder="1" applyAlignment="1">
      <alignment horizontal="justify" vertical="center" wrapText="1"/>
    </xf>
    <xf numFmtId="1" fontId="16" fillId="0" borderId="1" xfId="31" applyNumberFormat="1" applyFont="1" applyFill="1" applyBorder="1" applyAlignment="1">
      <alignment horizontal="left" vertical="center" wrapText="1"/>
      <protection/>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5" fillId="0" borderId="1" xfId="0" applyFont="1" applyBorder="1" applyAlignment="1">
      <alignment horizontal="center" vertical="center" wrapText="1"/>
    </xf>
    <xf numFmtId="49" fontId="16" fillId="0" borderId="1" xfId="31" applyNumberFormat="1" applyFont="1" applyFill="1" applyBorder="1" applyAlignment="1">
      <alignment horizontal="center" vertical="center" wrapText="1"/>
      <protection/>
    </xf>
    <xf numFmtId="1" fontId="16" fillId="0" borderId="1" xfId="31" applyNumberFormat="1" applyFont="1" applyFill="1" applyBorder="1" applyAlignment="1">
      <alignment vertical="center" wrapText="1"/>
      <protection/>
    </xf>
    <xf numFmtId="3" fontId="17" fillId="0" borderId="1" xfId="38" applyNumberFormat="1" applyFont="1" applyBorder="1" applyAlignment="1">
      <alignment vertical="center" wrapText="1"/>
      <protection/>
    </xf>
    <xf numFmtId="0" fontId="16" fillId="0" borderId="1" xfId="0" applyFont="1" applyBorder="1" applyAlignment="1">
      <alignment horizontal="left" vertical="center" wrapText="1"/>
    </xf>
    <xf numFmtId="49" fontId="15" fillId="0" borderId="1" xfId="0" applyNumberFormat="1" applyFont="1" applyFill="1" applyBorder="1" applyAlignment="1">
      <alignment horizontal="center" vertical="center" wrapText="1"/>
    </xf>
    <xf numFmtId="1" fontId="15" fillId="0" borderId="1" xfId="31" applyNumberFormat="1" applyFont="1" applyFill="1" applyBorder="1" applyAlignment="1">
      <alignment horizontal="left" vertical="center" wrapText="1"/>
      <protection/>
    </xf>
    <xf numFmtId="49" fontId="20" fillId="0" borderId="1" xfId="0" applyNumberFormat="1" applyFont="1" applyBorder="1" applyAlignment="1">
      <alignment horizontal="center" vertical="center" wrapText="1"/>
    </xf>
    <xf numFmtId="0" fontId="15" fillId="0" borderId="1" xfId="0" applyFont="1" applyFill="1" applyBorder="1" applyAlignment="1">
      <alignment vertical="center" wrapText="1"/>
    </xf>
    <xf numFmtId="3" fontId="18" fillId="2" borderId="1" xfId="15" applyNumberFormat="1" applyFont="1" applyFill="1" applyBorder="1" applyAlignment="1">
      <alignment horizontal="right" vertical="center" wrapText="1"/>
    </xf>
    <xf numFmtId="171" fontId="16" fillId="0" borderId="1" xfId="15" applyFont="1" applyBorder="1" applyAlignment="1">
      <alignment horizontal="center" vertical="center" wrapText="1"/>
    </xf>
    <xf numFmtId="184" fontId="16" fillId="0" borderId="1" xfId="0" applyNumberFormat="1" applyFont="1" applyFill="1" applyBorder="1" applyAlignment="1">
      <alignment horizontal="center" vertical="center" wrapText="1"/>
    </xf>
    <xf numFmtId="185" fontId="16" fillId="0" borderId="1" xfId="0" applyNumberFormat="1"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49" fontId="16" fillId="0" borderId="1" xfId="22" applyNumberFormat="1" applyFont="1" applyFill="1" applyBorder="1" applyAlignment="1">
      <alignment horizontal="center" vertical="center" wrapText="1"/>
    </xf>
    <xf numFmtId="185" fontId="20" fillId="0" borderId="1" xfId="23" applyNumberFormat="1" applyFont="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0" fillId="0" borderId="1" xfId="0" applyFont="1" applyBorder="1" applyAlignment="1">
      <alignment horizontal="right" vertical="center" wrapText="1"/>
    </xf>
    <xf numFmtId="0" fontId="17" fillId="0" borderId="1" xfId="0" applyFont="1" applyBorder="1" applyAlignment="1">
      <alignment horizontal="right" vertical="center" wrapText="1"/>
    </xf>
    <xf numFmtId="49" fontId="16" fillId="0" borderId="1" xfId="0" applyNumberFormat="1" applyFont="1" applyBorder="1" applyAlignment="1">
      <alignment horizontal="center" vertical="center" wrapText="1"/>
    </xf>
    <xf numFmtId="0" fontId="16" fillId="0" borderId="1" xfId="0" applyFont="1" applyBorder="1" applyAlignment="1">
      <alignment horizontal="right" vertical="center" wrapText="1"/>
    </xf>
    <xf numFmtId="1" fontId="16" fillId="0" borderId="1" xfId="31" applyNumberFormat="1" applyFont="1" applyFill="1" applyBorder="1" applyAlignment="1">
      <alignment horizontal="center" vertical="center" wrapText="1"/>
      <protection/>
    </xf>
    <xf numFmtId="3" fontId="20" fillId="0" borderId="1" xfId="38" applyNumberFormat="1" applyFont="1" applyBorder="1" applyAlignment="1">
      <alignment vertical="center" wrapText="1"/>
      <protection/>
    </xf>
    <xf numFmtId="0" fontId="15" fillId="0" borderId="1" xfId="0" applyNumberFormat="1" applyFont="1" applyFill="1" applyBorder="1" applyAlignment="1">
      <alignment horizontal="center" vertical="center" wrapText="1"/>
    </xf>
    <xf numFmtId="1" fontId="15" fillId="0" borderId="1" xfId="31" applyNumberFormat="1" applyFont="1" applyFill="1" applyBorder="1" applyAlignment="1">
      <alignment horizontal="center" vertical="center" wrapText="1"/>
      <protection/>
    </xf>
    <xf numFmtId="3" fontId="22" fillId="2" borderId="1" xfId="0" applyNumberFormat="1" applyFont="1" applyFill="1" applyBorder="1" applyAlignment="1">
      <alignment horizontal="right"/>
    </xf>
    <xf numFmtId="3" fontId="22" fillId="2" borderId="1" xfId="15" applyNumberFormat="1" applyFont="1" applyFill="1" applyBorder="1" applyAlignment="1">
      <alignment horizontal="right" vertical="center"/>
    </xf>
    <xf numFmtId="3" fontId="18" fillId="2" borderId="1" xfId="15" applyNumberFormat="1" applyFont="1" applyFill="1" applyBorder="1" applyAlignment="1">
      <alignment horizontal="right" vertical="center"/>
    </xf>
    <xf numFmtId="3" fontId="22" fillId="2" borderId="1" xfId="15" applyNumberFormat="1" applyFont="1" applyFill="1" applyBorder="1" applyAlignment="1">
      <alignment horizontal="right" vertical="center" wrapText="1"/>
    </xf>
    <xf numFmtId="3" fontId="18" fillId="2" borderId="1" xfId="31" applyNumberFormat="1" applyFont="1" applyFill="1" applyBorder="1" applyAlignment="1">
      <alignment horizontal="right" vertical="center"/>
      <protection/>
    </xf>
    <xf numFmtId="3" fontId="18" fillId="2" borderId="1" xfId="15" applyNumberFormat="1" applyFont="1" applyFill="1" applyBorder="1" applyAlignment="1">
      <alignment horizontal="right" vertical="center" wrapText="1" shrinkToFit="1"/>
    </xf>
    <xf numFmtId="3" fontId="18" fillId="2" borderId="1" xfId="18" applyNumberFormat="1" applyFont="1" applyFill="1" applyBorder="1" applyAlignment="1">
      <alignment horizontal="right" vertical="center"/>
    </xf>
    <xf numFmtId="3" fontId="18" fillId="2" borderId="1" xfId="18" applyNumberFormat="1" applyFont="1" applyFill="1" applyBorder="1" applyAlignment="1">
      <alignment horizontal="right" vertical="center" wrapText="1"/>
    </xf>
    <xf numFmtId="3" fontId="18" fillId="2" borderId="1" xfId="15" applyNumberFormat="1" applyFont="1" applyFill="1" applyBorder="1" applyAlignment="1">
      <alignment horizontal="right" vertical="center" wrapText="1"/>
    </xf>
    <xf numFmtId="3" fontId="18" fillId="2" borderId="1" xfId="15" applyNumberFormat="1" applyFont="1" applyFill="1" applyBorder="1" applyAlignment="1">
      <alignment horizontal="right" vertical="center"/>
    </xf>
    <xf numFmtId="0" fontId="26" fillId="0" borderId="0" xfId="0" applyFont="1" applyAlignment="1">
      <alignment horizontal="center"/>
    </xf>
    <xf numFmtId="0" fontId="27" fillId="0" borderId="0" xfId="0" applyFont="1" applyAlignment="1">
      <alignment/>
    </xf>
    <xf numFmtId="0" fontId="4" fillId="0" borderId="0" xfId="0" applyFont="1" applyAlignment="1">
      <alignment/>
    </xf>
    <xf numFmtId="0" fontId="29" fillId="0" borderId="0" xfId="0" applyFont="1" applyAlignment="1">
      <alignment horizontal="center"/>
    </xf>
    <xf numFmtId="0" fontId="29" fillId="0" borderId="0" xfId="0" applyFont="1" applyAlignment="1">
      <alignment/>
    </xf>
    <xf numFmtId="0" fontId="33" fillId="0" borderId="3" xfId="0" applyFont="1" applyBorder="1" applyAlignment="1">
      <alignment horizontal="center" vertical="center"/>
    </xf>
    <xf numFmtId="0" fontId="33" fillId="0" borderId="3" xfId="0" applyFont="1" applyBorder="1" applyAlignment="1">
      <alignment horizontal="center"/>
    </xf>
    <xf numFmtId="0" fontId="33" fillId="0" borderId="0" xfId="0" applyFont="1" applyAlignment="1">
      <alignment horizontal="center"/>
    </xf>
    <xf numFmtId="0" fontId="33" fillId="0" borderId="4" xfId="0" applyFont="1" applyBorder="1" applyAlignment="1">
      <alignment horizontal="center"/>
    </xf>
    <xf numFmtId="0" fontId="33" fillId="0" borderId="5" xfId="0" applyFont="1" applyBorder="1" applyAlignment="1">
      <alignment horizontal="center"/>
    </xf>
    <xf numFmtId="0" fontId="18" fillId="2" borderId="1" xfId="0" applyFont="1" applyFill="1" applyBorder="1" applyAlignment="1">
      <alignment horizontal="center" vertical="center" wrapText="1"/>
    </xf>
    <xf numFmtId="3" fontId="22" fillId="2" borderId="1" xfId="18" applyNumberFormat="1" applyFont="1" applyFill="1" applyBorder="1" applyAlignment="1">
      <alignment horizontal="right" vertical="center"/>
    </xf>
    <xf numFmtId="0" fontId="1" fillId="0" borderId="0" xfId="0" applyFont="1" applyAlignment="1">
      <alignment/>
    </xf>
    <xf numFmtId="49" fontId="24" fillId="2" borderId="1" xfId="31" applyNumberFormat="1" applyFont="1" applyFill="1" applyBorder="1" applyAlignment="1">
      <alignment horizontal="center" vertical="center"/>
      <protection/>
    </xf>
    <xf numFmtId="0" fontId="23" fillId="2" borderId="1" xfId="0" applyFont="1" applyFill="1" applyBorder="1" applyAlignment="1">
      <alignment horizontal="center" vertical="center" wrapText="1"/>
    </xf>
    <xf numFmtId="1" fontId="23" fillId="2" borderId="1" xfId="31" applyNumberFormat="1" applyFont="1" applyFill="1" applyBorder="1" applyAlignment="1">
      <alignment horizontal="center" vertical="center"/>
      <protection/>
    </xf>
    <xf numFmtId="3" fontId="24" fillId="2" borderId="1" xfId="31" applyNumberFormat="1" applyFont="1" applyFill="1" applyBorder="1" applyAlignment="1">
      <alignment horizontal="right" vertical="center" wrapText="1"/>
      <protection/>
    </xf>
    <xf numFmtId="49" fontId="16" fillId="0" borderId="1" xfId="31" applyNumberFormat="1" applyFont="1" applyFill="1" applyBorder="1" applyAlignment="1">
      <alignment horizontal="center" vertical="center" wrapText="1"/>
      <protection/>
    </xf>
    <xf numFmtId="1" fontId="16" fillId="0" borderId="1" xfId="31" applyNumberFormat="1" applyFont="1" applyFill="1" applyBorder="1" applyAlignment="1">
      <alignment vertical="center" wrapText="1"/>
      <protection/>
    </xf>
    <xf numFmtId="1" fontId="16" fillId="0" borderId="1" xfId="31" applyNumberFormat="1" applyFont="1" applyFill="1" applyBorder="1" applyAlignment="1">
      <alignment horizontal="center" vertical="center" wrapText="1"/>
      <protection/>
    </xf>
    <xf numFmtId="49" fontId="15" fillId="0" borderId="1" xfId="31" applyNumberFormat="1" applyFont="1" applyFill="1" applyBorder="1" applyAlignment="1">
      <alignment horizontal="center" vertical="center" wrapText="1"/>
      <protection/>
    </xf>
    <xf numFmtId="1" fontId="15" fillId="0" borderId="1" xfId="31" applyNumberFormat="1" applyFont="1" applyFill="1" applyBorder="1" applyAlignment="1">
      <alignment vertical="center" wrapText="1"/>
      <protection/>
    </xf>
    <xf numFmtId="1" fontId="15" fillId="0" borderId="1" xfId="31" applyNumberFormat="1" applyFont="1" applyFill="1" applyBorder="1" applyAlignment="1">
      <alignment horizontal="center" vertical="center" wrapText="1"/>
      <protection/>
    </xf>
    <xf numFmtId="49" fontId="17" fillId="0" borderId="1" xfId="31" applyNumberFormat="1" applyFont="1" applyFill="1" applyBorder="1" applyAlignment="1">
      <alignment horizontal="center" vertical="center" wrapText="1"/>
      <protection/>
    </xf>
    <xf numFmtId="1" fontId="17" fillId="0" borderId="1" xfId="31" applyNumberFormat="1" applyFont="1" applyFill="1" applyBorder="1" applyAlignment="1">
      <alignment vertical="center" wrapText="1"/>
      <protection/>
    </xf>
    <xf numFmtId="1" fontId="17" fillId="0" borderId="1" xfId="31" applyNumberFormat="1" applyFont="1" applyFill="1" applyBorder="1" applyAlignment="1">
      <alignment horizontal="center" vertical="center" wrapText="1"/>
      <protection/>
    </xf>
    <xf numFmtId="0" fontId="16" fillId="0" borderId="0" xfId="0" applyFont="1" applyAlignment="1">
      <alignment/>
    </xf>
    <xf numFmtId="3" fontId="25" fillId="2" borderId="1" xfId="31" applyNumberFormat="1" applyFont="1" applyFill="1" applyBorder="1" applyAlignment="1">
      <alignment horizontal="center" vertical="center" wrapText="1"/>
      <protection/>
    </xf>
    <xf numFmtId="3" fontId="25" fillId="2" borderId="1" xfId="31" applyNumberFormat="1" applyFont="1" applyFill="1" applyBorder="1" applyAlignment="1">
      <alignment horizontal="center" vertical="center" wrapText="1"/>
      <protection/>
    </xf>
    <xf numFmtId="0" fontId="35" fillId="0" borderId="1" xfId="0" applyFont="1" applyBorder="1" applyAlignment="1">
      <alignment/>
    </xf>
    <xf numFmtId="3" fontId="25" fillId="2" borderId="1" xfId="31" applyNumberFormat="1" applyFont="1" applyFill="1" applyBorder="1" applyAlignment="1" quotePrefix="1">
      <alignment horizontal="center" vertical="center" wrapText="1"/>
      <protection/>
    </xf>
    <xf numFmtId="3" fontId="25" fillId="2" borderId="1" xfId="31" applyNumberFormat="1" applyFont="1" applyFill="1" applyBorder="1" applyAlignment="1" quotePrefix="1">
      <alignment horizontal="right" vertical="center" wrapText="1"/>
      <protection/>
    </xf>
    <xf numFmtId="0" fontId="0" fillId="0" borderId="1" xfId="0" applyBorder="1" applyAlignment="1">
      <alignment/>
    </xf>
    <xf numFmtId="1" fontId="22" fillId="2" borderId="1" xfId="31" applyNumberFormat="1" applyFont="1" applyFill="1" applyBorder="1" applyAlignment="1">
      <alignment horizontal="left" vertical="center" wrapText="1"/>
      <protection/>
    </xf>
    <xf numFmtId="1" fontId="22" fillId="2" borderId="1" xfId="31" applyNumberFormat="1" applyFont="1" applyFill="1" applyBorder="1" applyAlignment="1">
      <alignment vertical="center" wrapText="1"/>
      <protection/>
    </xf>
    <xf numFmtId="0" fontId="1" fillId="0" borderId="1" xfId="0" applyFont="1" applyBorder="1" applyAlignment="1">
      <alignment/>
    </xf>
    <xf numFmtId="3" fontId="23" fillId="2" borderId="1" xfId="26" applyNumberFormat="1" applyFont="1" applyFill="1" applyBorder="1" applyAlignment="1">
      <alignment horizontal="right" vertical="center" wrapText="1"/>
      <protection/>
    </xf>
    <xf numFmtId="0" fontId="7" fillId="0" borderId="1" xfId="0" applyFont="1" applyBorder="1" applyAlignment="1">
      <alignment/>
    </xf>
    <xf numFmtId="3" fontId="22" fillId="2" borderId="1" xfId="26" applyNumberFormat="1" applyFont="1" applyFill="1" applyBorder="1" applyAlignment="1">
      <alignment horizontal="right" vertical="center" wrapText="1"/>
      <protection/>
    </xf>
    <xf numFmtId="3" fontId="22" fillId="2" borderId="1" xfId="26" applyNumberFormat="1" applyFont="1" applyFill="1" applyBorder="1" applyAlignment="1">
      <alignment horizontal="right" vertical="center" wrapText="1"/>
      <protection/>
    </xf>
    <xf numFmtId="3" fontId="23" fillId="2" borderId="1" xfId="26" applyNumberFormat="1" applyFont="1" applyFill="1" applyBorder="1" applyAlignment="1">
      <alignment horizontal="right" vertical="center" wrapText="1"/>
      <protection/>
    </xf>
    <xf numFmtId="3" fontId="18" fillId="2" borderId="1" xfId="26" applyNumberFormat="1" applyFont="1" applyFill="1" applyBorder="1" applyAlignment="1">
      <alignment horizontal="right" vertical="center" wrapText="1"/>
      <protection/>
    </xf>
    <xf numFmtId="3" fontId="24" fillId="2" borderId="1" xfId="26" applyNumberFormat="1" applyFont="1" applyFill="1" applyBorder="1" applyAlignment="1">
      <alignment horizontal="right" vertical="center" wrapText="1"/>
      <protection/>
    </xf>
    <xf numFmtId="3" fontId="23" fillId="2" borderId="1" xfId="0" applyNumberFormat="1" applyFont="1" applyFill="1" applyBorder="1" applyAlignment="1">
      <alignment horizontal="right"/>
    </xf>
    <xf numFmtId="0" fontId="36" fillId="0" borderId="0" xfId="0" applyFont="1" applyAlignment="1">
      <alignment/>
    </xf>
    <xf numFmtId="0" fontId="18" fillId="2" borderId="1" xfId="0" applyFont="1" applyFill="1" applyBorder="1" applyAlignment="1">
      <alignment horizontal="right"/>
    </xf>
    <xf numFmtId="0" fontId="22" fillId="2" borderId="1" xfId="0" applyFont="1" applyFill="1" applyBorder="1" applyAlignment="1">
      <alignment/>
    </xf>
    <xf numFmtId="0" fontId="22" fillId="2" borderId="1" xfId="0" applyFont="1" applyFill="1" applyBorder="1" applyAlignment="1">
      <alignment horizontal="center"/>
    </xf>
    <xf numFmtId="0" fontId="15" fillId="0" borderId="0" xfId="0" applyFont="1" applyAlignment="1">
      <alignment/>
    </xf>
    <xf numFmtId="0" fontId="15" fillId="0" borderId="1" xfId="0" applyFont="1" applyBorder="1" applyAlignment="1">
      <alignment horizontal="center"/>
    </xf>
    <xf numFmtId="0" fontId="15" fillId="0" borderId="1" xfId="0" applyFont="1" applyBorder="1" applyAlignment="1">
      <alignment/>
    </xf>
    <xf numFmtId="3" fontId="15" fillId="0" borderId="1" xfId="0" applyNumberFormat="1" applyFont="1" applyBorder="1" applyAlignment="1">
      <alignment/>
    </xf>
    <xf numFmtId="0" fontId="38" fillId="0" borderId="0" xfId="0" applyFont="1" applyAlignment="1">
      <alignment/>
    </xf>
    <xf numFmtId="49" fontId="16" fillId="0" borderId="0" xfId="15" applyNumberFormat="1" applyFont="1" applyBorder="1" applyAlignment="1">
      <alignment horizontal="center" vertical="center" wrapText="1"/>
    </xf>
    <xf numFmtId="171" fontId="16" fillId="0" borderId="0" xfId="15" applyFont="1" applyBorder="1" applyAlignment="1">
      <alignment horizontal="left" vertical="center" wrapText="1"/>
    </xf>
    <xf numFmtId="1" fontId="18" fillId="2" borderId="0" xfId="31" applyNumberFormat="1" applyFont="1" applyFill="1" applyBorder="1" applyAlignment="1">
      <alignment horizontal="center" vertical="center" wrapText="1"/>
      <protection/>
    </xf>
    <xf numFmtId="3" fontId="18" fillId="2" borderId="0" xfId="26" applyNumberFormat="1" applyFont="1" applyFill="1" applyBorder="1" applyAlignment="1">
      <alignment horizontal="right" vertical="center" wrapText="1"/>
      <protection/>
    </xf>
    <xf numFmtId="0" fontId="18" fillId="2" borderId="0" xfId="0" applyFont="1" applyFill="1" applyBorder="1" applyAlignment="1">
      <alignment horizontal="right"/>
    </xf>
    <xf numFmtId="49" fontId="16" fillId="0" borderId="0" xfId="15" applyNumberFormat="1" applyFont="1" applyBorder="1" applyAlignment="1">
      <alignment vertical="center" wrapText="1"/>
    </xf>
    <xf numFmtId="0" fontId="38" fillId="0" borderId="0" xfId="0" applyFont="1" applyAlignment="1">
      <alignment horizontal="center"/>
    </xf>
    <xf numFmtId="0" fontId="39" fillId="0" borderId="0" xfId="0" applyFont="1" applyAlignment="1">
      <alignment horizont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0" xfId="0" applyFont="1" applyAlignment="1">
      <alignment horizontal="center"/>
    </xf>
    <xf numFmtId="0" fontId="1" fillId="0" borderId="0" xfId="0" applyFont="1" applyAlignment="1">
      <alignment horizontal="left"/>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33" fillId="0" borderId="3" xfId="0" applyFont="1" applyBorder="1" applyAlignment="1">
      <alignment horizontal="center" vertical="center"/>
    </xf>
    <xf numFmtId="0" fontId="33" fillId="0" borderId="4" xfId="0" applyFont="1" applyBorder="1" applyAlignment="1">
      <alignment horizontal="center"/>
    </xf>
    <xf numFmtId="0" fontId="33" fillId="0" borderId="5" xfId="0" applyFont="1" applyBorder="1" applyAlignment="1">
      <alignment horizontal="center"/>
    </xf>
    <xf numFmtId="0" fontId="29" fillId="0" borderId="0" xfId="0" applyFont="1" applyAlignment="1">
      <alignment horizontal="center"/>
    </xf>
    <xf numFmtId="0" fontId="30" fillId="0" borderId="0" xfId="37" applyFont="1" applyAlignment="1">
      <alignment horizontal="center"/>
      <protection/>
    </xf>
    <xf numFmtId="0" fontId="32" fillId="0" borderId="9" xfId="0" applyFont="1" applyBorder="1" applyAlignment="1">
      <alignment horizontal="center"/>
    </xf>
    <xf numFmtId="0" fontId="37" fillId="0" borderId="0" xfId="0" applyFont="1" applyAlignment="1">
      <alignment horizontal="center"/>
    </xf>
  </cellXfs>
  <cellStyles count="26">
    <cellStyle name="Normal" xfId="0"/>
    <cellStyle name="Comma" xfId="15"/>
    <cellStyle name="Comma [0]" xfId="16"/>
    <cellStyle name="Comma 10" xfId="17"/>
    <cellStyle name="Comma 11" xfId="18"/>
    <cellStyle name="Comma 2" xfId="19"/>
    <cellStyle name="Comma 3" xfId="20"/>
    <cellStyle name="Comma 7" xfId="21"/>
    <cellStyle name="Comma_QDinh_1" xfId="22"/>
    <cellStyle name="Comma_QDinh_8" xfId="23"/>
    <cellStyle name="Currency" xfId="24"/>
    <cellStyle name="Currency [0]" xfId="25"/>
    <cellStyle name="Normal 2_KH trung han tinh Quang Binh di TW (von HTMT)TH." xfId="26"/>
    <cellStyle name="Normal 2_Phu luc KH HTMT 2014 QD giao 07.01 (theo BKHDT)" xfId="27"/>
    <cellStyle name="Normal 20" xfId="28"/>
    <cellStyle name="Normal 25" xfId="29"/>
    <cellStyle name="Normal_Bieu mau" xfId="30"/>
    <cellStyle name="Normal_Bieu mau (CV )" xfId="31"/>
    <cellStyle name="Normal_Bieu mau (CV ) 2_Phu luc KH HTMT 2014 QD giao 07.01 (theo BKHDT)" xfId="32"/>
    <cellStyle name="Normal_Bieu mau huong dan" xfId="33"/>
    <cellStyle name="Normal_Danh muc 2012 Binh Thuan" xfId="34"/>
    <cellStyle name="Normal_KH 2012- Dak Lak_chinhthuc" xfId="35"/>
    <cellStyle name="Normal_KH XDCB 2009 PHONG KINH TE_30-71" xfId="36"/>
    <cellStyle name="Normal_pl6Bieu so 02" xfId="37"/>
    <cellStyle name="Normal_Sheet1" xfId="38"/>
    <cellStyle name="Percent"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99"/>
  <sheetViews>
    <sheetView tabSelected="1" workbookViewId="0" topLeftCell="A52">
      <selection activeCell="B63" sqref="B63"/>
    </sheetView>
  </sheetViews>
  <sheetFormatPr defaultColWidth="9.140625" defaultRowHeight="12.75"/>
  <cols>
    <col min="1" max="1" width="6.140625" style="0" customWidth="1"/>
    <col min="2" max="2" width="35.28125" style="0" customWidth="1"/>
    <col min="3" max="3" width="11.421875" style="0" customWidth="1"/>
    <col min="4" max="4" width="11.8515625" style="0" customWidth="1"/>
    <col min="5" max="5" width="11.7109375" style="0" customWidth="1"/>
    <col min="7" max="7" width="13.57421875" style="0" customWidth="1"/>
    <col min="8" max="8" width="13.28125" style="0" customWidth="1"/>
    <col min="9" max="9" width="13.00390625" style="0" customWidth="1"/>
    <col min="10" max="10" width="11.7109375" style="0" customWidth="1"/>
  </cols>
  <sheetData>
    <row r="1" spans="1:3" s="190" customFormat="1" ht="18">
      <c r="A1" s="189" t="s">
        <v>213</v>
      </c>
      <c r="B1"/>
      <c r="C1"/>
    </row>
    <row r="2" spans="1:9" ht="17.25">
      <c r="A2" s="189" t="s">
        <v>214</v>
      </c>
      <c r="I2" s="191" t="s">
        <v>215</v>
      </c>
    </row>
    <row r="3" ht="12.75">
      <c r="A3" s="4"/>
    </row>
    <row r="4" ht="12.75">
      <c r="A4" s="4"/>
    </row>
    <row r="5" spans="1:10" s="193" customFormat="1" ht="20.25">
      <c r="A5" s="259" t="s">
        <v>216</v>
      </c>
      <c r="B5" s="259"/>
      <c r="C5" s="259"/>
      <c r="D5" s="259"/>
      <c r="E5" s="259"/>
      <c r="F5" s="259"/>
      <c r="G5" s="259"/>
      <c r="H5" s="259"/>
      <c r="I5" s="259"/>
      <c r="J5" s="259"/>
    </row>
    <row r="6" spans="1:10" s="193" customFormat="1" ht="20.25">
      <c r="A6" s="260" t="s">
        <v>256</v>
      </c>
      <c r="B6" s="260"/>
      <c r="C6" s="260"/>
      <c r="D6" s="260"/>
      <c r="E6" s="260"/>
      <c r="F6" s="260"/>
      <c r="G6" s="260"/>
      <c r="H6" s="260"/>
      <c r="I6" s="260"/>
      <c r="J6" s="260"/>
    </row>
    <row r="7" spans="1:10" s="193" customFormat="1" ht="20.25">
      <c r="A7" s="192"/>
      <c r="B7" s="260"/>
      <c r="C7" s="260"/>
      <c r="D7" s="260"/>
      <c r="E7" s="260"/>
      <c r="F7" s="260"/>
      <c r="G7" s="260"/>
      <c r="H7" s="192"/>
      <c r="I7" s="192"/>
      <c r="J7" s="192"/>
    </row>
    <row r="8" spans="1:10" s="193" customFormat="1" ht="20.25">
      <c r="A8" s="192"/>
      <c r="B8" s="192"/>
      <c r="C8" s="192"/>
      <c r="D8" s="192"/>
      <c r="E8" s="192"/>
      <c r="F8" s="192"/>
      <c r="G8" s="192"/>
      <c r="H8" s="192"/>
      <c r="I8" s="192"/>
      <c r="J8" s="192"/>
    </row>
    <row r="9" spans="1:10" ht="15">
      <c r="A9" s="4"/>
      <c r="I9" s="261" t="s">
        <v>217</v>
      </c>
      <c r="J9" s="261"/>
    </row>
    <row r="10" spans="1:10" s="196" customFormat="1" ht="12.75">
      <c r="A10" s="256" t="s">
        <v>265</v>
      </c>
      <c r="B10" s="256" t="s">
        <v>218</v>
      </c>
      <c r="C10" s="194"/>
      <c r="D10" s="195"/>
      <c r="E10" s="195"/>
      <c r="F10" s="195"/>
      <c r="G10" s="195"/>
      <c r="H10" s="195" t="s">
        <v>219</v>
      </c>
      <c r="I10" s="195" t="s">
        <v>220</v>
      </c>
      <c r="J10" s="195"/>
    </row>
    <row r="11" spans="1:10" s="196" customFormat="1" ht="12.75">
      <c r="A11" s="257"/>
      <c r="B11" s="257"/>
      <c r="C11" s="197"/>
      <c r="D11" s="197" t="s">
        <v>221</v>
      </c>
      <c r="E11" s="197" t="s">
        <v>222</v>
      </c>
      <c r="F11" s="197" t="s">
        <v>223</v>
      </c>
      <c r="G11" s="197" t="s">
        <v>224</v>
      </c>
      <c r="H11" s="197" t="s">
        <v>225</v>
      </c>
      <c r="I11" s="197" t="s">
        <v>226</v>
      </c>
      <c r="J11" s="197" t="s">
        <v>227</v>
      </c>
    </row>
    <row r="12" spans="1:10" s="196" customFormat="1" ht="12.75">
      <c r="A12" s="257"/>
      <c r="B12" s="257"/>
      <c r="C12" s="197"/>
      <c r="D12" s="197" t="s">
        <v>228</v>
      </c>
      <c r="E12" s="197" t="s">
        <v>229</v>
      </c>
      <c r="F12" s="197" t="s">
        <v>230</v>
      </c>
      <c r="G12" s="197" t="s">
        <v>231</v>
      </c>
      <c r="H12" s="197" t="s">
        <v>232</v>
      </c>
      <c r="I12" s="197" t="s">
        <v>233</v>
      </c>
      <c r="J12" s="197" t="s">
        <v>234</v>
      </c>
    </row>
    <row r="13" spans="1:10" s="196" customFormat="1" ht="12.75">
      <c r="A13" s="258"/>
      <c r="B13" s="258"/>
      <c r="C13" s="198"/>
      <c r="D13" s="198"/>
      <c r="E13" s="198"/>
      <c r="F13" s="198"/>
      <c r="G13" s="198"/>
      <c r="H13" s="198" t="s">
        <v>235</v>
      </c>
      <c r="I13" s="198" t="s">
        <v>235</v>
      </c>
      <c r="J13" s="198"/>
    </row>
    <row r="14" spans="1:10" ht="16.5">
      <c r="A14" s="216"/>
      <c r="B14" s="216" t="s">
        <v>73</v>
      </c>
      <c r="C14" s="217"/>
      <c r="D14" s="218"/>
      <c r="E14" s="219"/>
      <c r="F14" s="218"/>
      <c r="G14" s="220">
        <f>G15+G164</f>
        <v>6626132.425</v>
      </c>
      <c r="H14" s="220">
        <f>H15+H164</f>
        <v>0</v>
      </c>
      <c r="I14" s="220">
        <f>I15+I164</f>
        <v>1545495</v>
      </c>
      <c r="J14" s="220">
        <f>J15+J164</f>
        <v>712654</v>
      </c>
    </row>
    <row r="15" spans="1:10" ht="33">
      <c r="A15" s="112" t="s">
        <v>355</v>
      </c>
      <c r="B15" s="112" t="s">
        <v>291</v>
      </c>
      <c r="C15" s="113"/>
      <c r="D15" s="221"/>
      <c r="E15" s="101"/>
      <c r="F15" s="221"/>
      <c r="G15" s="102">
        <f>G16+G42+G52+G65+G71+G78+G83+G86+G92+G96+G99+G106+G115+G130++G143+G150+G153+G158+G161</f>
        <v>3863739</v>
      </c>
      <c r="H15" s="102">
        <f>H16+H42+H52+H65+H71+H78+H83+H86+H92+H96+H99+H106+H115+H130++H143+H150+H153+H158+H161</f>
        <v>0</v>
      </c>
      <c r="I15" s="102">
        <f>I16+I42+I52+I65+I71+I78+I83+I86+I92+I96+I99+I106+I115+I130++I143+I150+I153+I158+I161</f>
        <v>887445</v>
      </c>
      <c r="J15" s="102">
        <f>J16+J42+J52+J65+J71+J78+J83+J86+J92+J96+J99+J106+J115+J130++J143+J150+J153+J158+J161</f>
        <v>460000</v>
      </c>
    </row>
    <row r="16" spans="1:10" ht="33">
      <c r="A16" s="25" t="s">
        <v>356</v>
      </c>
      <c r="B16" s="26" t="s">
        <v>326</v>
      </c>
      <c r="C16" s="222"/>
      <c r="D16" s="221"/>
      <c r="E16" s="27"/>
      <c r="F16" s="221"/>
      <c r="G16" s="180">
        <f>G17+G19</f>
        <v>873830</v>
      </c>
      <c r="H16" s="180">
        <f>H17+H19</f>
        <v>0</v>
      </c>
      <c r="I16" s="180">
        <f>I17+I19</f>
        <v>164205</v>
      </c>
      <c r="J16" s="180">
        <f>J17+J19</f>
        <v>119000</v>
      </c>
    </row>
    <row r="17" spans="1:10" ht="33">
      <c r="A17" s="25" t="s">
        <v>374</v>
      </c>
      <c r="B17" s="28" t="s">
        <v>420</v>
      </c>
      <c r="C17" s="223"/>
      <c r="D17" s="221"/>
      <c r="E17" s="27"/>
      <c r="F17" s="221"/>
      <c r="G17" s="180">
        <f>G18</f>
        <v>78100</v>
      </c>
      <c r="H17" s="180">
        <f>H18</f>
        <v>0</v>
      </c>
      <c r="I17" s="180">
        <f>I18</f>
        <v>52100</v>
      </c>
      <c r="J17" s="180">
        <f>J18</f>
        <v>7000</v>
      </c>
    </row>
    <row r="18" spans="1:10" ht="66">
      <c r="A18" s="30" t="s">
        <v>368</v>
      </c>
      <c r="B18" s="19" t="s">
        <v>421</v>
      </c>
      <c r="C18" s="20" t="s">
        <v>369</v>
      </c>
      <c r="D18" s="19" t="s">
        <v>236</v>
      </c>
      <c r="E18" s="20" t="s">
        <v>343</v>
      </c>
      <c r="F18" s="221"/>
      <c r="G18" s="181">
        <v>78100</v>
      </c>
      <c r="H18" s="221"/>
      <c r="I18" s="181">
        <v>52100</v>
      </c>
      <c r="J18" s="181">
        <v>7000</v>
      </c>
    </row>
    <row r="19" spans="1:10" ht="33">
      <c r="A19" s="25" t="s">
        <v>375</v>
      </c>
      <c r="B19" s="28" t="s">
        <v>422</v>
      </c>
      <c r="C19" s="20"/>
      <c r="D19" s="199"/>
      <c r="E19" s="27"/>
      <c r="F19" s="221"/>
      <c r="G19" s="180">
        <f>G20+G21+G22+G23+G24+G41</f>
        <v>795730</v>
      </c>
      <c r="H19" s="180">
        <f>H20+H21+H22+H23+H24+H41</f>
        <v>0</v>
      </c>
      <c r="I19" s="180">
        <f>I20+I21+I22+I23+I24+I41</f>
        <v>112105</v>
      </c>
      <c r="J19" s="180">
        <f>J20+J21+J22+J23+J24+J41</f>
        <v>112000</v>
      </c>
    </row>
    <row r="20" spans="1:10" ht="33">
      <c r="A20" s="30" t="s">
        <v>368</v>
      </c>
      <c r="B20" s="19" t="s">
        <v>423</v>
      </c>
      <c r="C20" s="20" t="s">
        <v>369</v>
      </c>
      <c r="D20" s="199" t="s">
        <v>237</v>
      </c>
      <c r="E20" s="20" t="s">
        <v>490</v>
      </c>
      <c r="F20" s="221"/>
      <c r="G20" s="181">
        <v>110000</v>
      </c>
      <c r="H20" s="221"/>
      <c r="I20" s="181">
        <v>38982</v>
      </c>
      <c r="J20" s="181">
        <v>5000</v>
      </c>
    </row>
    <row r="21" spans="1:10" ht="33">
      <c r="A21" s="30" t="s">
        <v>359</v>
      </c>
      <c r="B21" s="31" t="s">
        <v>492</v>
      </c>
      <c r="C21" s="20" t="s">
        <v>369</v>
      </c>
      <c r="D21" s="199" t="s">
        <v>237</v>
      </c>
      <c r="E21" s="20" t="s">
        <v>342</v>
      </c>
      <c r="F21" s="221"/>
      <c r="G21" s="181">
        <v>75280</v>
      </c>
      <c r="H21" s="221"/>
      <c r="I21" s="181">
        <v>23200</v>
      </c>
      <c r="J21" s="181">
        <v>2000</v>
      </c>
    </row>
    <row r="22" spans="1:10" ht="33">
      <c r="A22" s="30" t="s">
        <v>360</v>
      </c>
      <c r="B22" s="33" t="s">
        <v>424</v>
      </c>
      <c r="C22" s="20" t="s">
        <v>369</v>
      </c>
      <c r="D22" s="199" t="s">
        <v>236</v>
      </c>
      <c r="E22" s="20" t="s">
        <v>342</v>
      </c>
      <c r="F22" s="221"/>
      <c r="G22" s="181">
        <v>280000</v>
      </c>
      <c r="H22" s="221"/>
      <c r="I22" s="181">
        <v>7620</v>
      </c>
      <c r="J22" s="181">
        <v>50000</v>
      </c>
    </row>
    <row r="23" spans="1:10" ht="33">
      <c r="A23" s="30" t="s">
        <v>361</v>
      </c>
      <c r="B23" s="34" t="s">
        <v>425</v>
      </c>
      <c r="C23" s="20" t="s">
        <v>369</v>
      </c>
      <c r="D23" s="199" t="s">
        <v>236</v>
      </c>
      <c r="E23" s="20" t="s">
        <v>288</v>
      </c>
      <c r="F23" s="221"/>
      <c r="G23" s="181">
        <v>190000</v>
      </c>
      <c r="H23" s="221"/>
      <c r="I23" s="181">
        <v>0</v>
      </c>
      <c r="J23" s="181">
        <v>30000</v>
      </c>
    </row>
    <row r="24" spans="1:10" ht="49.5">
      <c r="A24" s="35">
        <v>5</v>
      </c>
      <c r="B24" s="36" t="s">
        <v>328</v>
      </c>
      <c r="C24" s="20" t="s">
        <v>369</v>
      </c>
      <c r="D24" s="199" t="s">
        <v>236</v>
      </c>
      <c r="E24" s="37"/>
      <c r="F24" s="221"/>
      <c r="G24" s="181">
        <f>G25+G29+G34+G37</f>
        <v>112700</v>
      </c>
      <c r="H24" s="181">
        <f>H25+H29+H34+H37</f>
        <v>0</v>
      </c>
      <c r="I24" s="181">
        <f>I25+I29+I34+I37</f>
        <v>42303</v>
      </c>
      <c r="J24" s="181">
        <f>J25+J29+J34+J37</f>
        <v>20000</v>
      </c>
    </row>
    <row r="25" spans="1:10" ht="16.5">
      <c r="A25" s="38" t="s">
        <v>426</v>
      </c>
      <c r="B25" s="39" t="s">
        <v>427</v>
      </c>
      <c r="C25" s="20"/>
      <c r="D25" s="199"/>
      <c r="E25" s="40"/>
      <c r="F25" s="221"/>
      <c r="G25" s="181">
        <f>G26+G27+G28</f>
        <v>35472</v>
      </c>
      <c r="H25" s="181">
        <f>H26+H27+H28</f>
        <v>0</v>
      </c>
      <c r="I25" s="181">
        <f>I26+I27+I28</f>
        <v>27573</v>
      </c>
      <c r="J25" s="181">
        <f>J26+J27+J28</f>
        <v>4700</v>
      </c>
    </row>
    <row r="26" spans="1:10" ht="33">
      <c r="A26" s="35" t="s">
        <v>322</v>
      </c>
      <c r="B26" s="36" t="s">
        <v>428</v>
      </c>
      <c r="C26" s="20"/>
      <c r="D26" s="199"/>
      <c r="E26" s="37" t="s">
        <v>504</v>
      </c>
      <c r="F26" s="221"/>
      <c r="G26" s="181">
        <v>20344</v>
      </c>
      <c r="H26" s="221"/>
      <c r="I26" s="181">
        <v>15023</v>
      </c>
      <c r="J26" s="181">
        <v>3000</v>
      </c>
    </row>
    <row r="27" spans="1:10" ht="33">
      <c r="A27" s="35" t="s">
        <v>323</v>
      </c>
      <c r="B27" s="34" t="s">
        <v>429</v>
      </c>
      <c r="C27" s="20"/>
      <c r="D27" s="199"/>
      <c r="E27" s="20" t="s">
        <v>373</v>
      </c>
      <c r="F27" s="221"/>
      <c r="G27" s="181">
        <v>5323</v>
      </c>
      <c r="H27" s="221"/>
      <c r="I27" s="181">
        <v>3900</v>
      </c>
      <c r="J27" s="181">
        <v>1000</v>
      </c>
    </row>
    <row r="28" spans="1:10" ht="33">
      <c r="A28" s="35" t="s">
        <v>324</v>
      </c>
      <c r="B28" s="36" t="s">
        <v>247</v>
      </c>
      <c r="C28" s="20"/>
      <c r="D28" s="199"/>
      <c r="E28" s="37" t="s">
        <v>489</v>
      </c>
      <c r="F28" s="221"/>
      <c r="G28" s="181">
        <v>9805</v>
      </c>
      <c r="H28" s="221"/>
      <c r="I28" s="181">
        <v>8650</v>
      </c>
      <c r="J28" s="181">
        <v>700</v>
      </c>
    </row>
    <row r="29" spans="1:10" ht="16.5">
      <c r="A29" s="38" t="s">
        <v>430</v>
      </c>
      <c r="B29" s="39" t="s">
        <v>275</v>
      </c>
      <c r="C29" s="20"/>
      <c r="D29" s="199"/>
      <c r="E29" s="40"/>
      <c r="F29" s="221"/>
      <c r="G29" s="181">
        <f>G30+G33</f>
        <v>39839</v>
      </c>
      <c r="H29" s="181">
        <f>H30+H33</f>
        <v>0</v>
      </c>
      <c r="I29" s="181">
        <f>I30+I33</f>
        <v>14430</v>
      </c>
      <c r="J29" s="181">
        <f>J30+J33</f>
        <v>10800</v>
      </c>
    </row>
    <row r="30" spans="1:10" ht="49.5">
      <c r="A30" s="35" t="s">
        <v>322</v>
      </c>
      <c r="B30" s="36" t="s">
        <v>431</v>
      </c>
      <c r="C30" s="20"/>
      <c r="D30" s="199"/>
      <c r="E30" s="37" t="s">
        <v>349</v>
      </c>
      <c r="F30" s="221"/>
      <c r="G30" s="181">
        <f>G31+G32</f>
        <v>31664</v>
      </c>
      <c r="H30" s="181">
        <f>H31+H32</f>
        <v>0</v>
      </c>
      <c r="I30" s="181">
        <f>I31+I32</f>
        <v>11650</v>
      </c>
      <c r="J30" s="181">
        <f>J31+J32</f>
        <v>9500</v>
      </c>
    </row>
    <row r="31" spans="1:10" ht="33">
      <c r="A31" s="41" t="s">
        <v>350</v>
      </c>
      <c r="B31" s="34" t="s">
        <v>432</v>
      </c>
      <c r="C31" s="20"/>
      <c r="D31" s="199"/>
      <c r="E31" s="20" t="s">
        <v>406</v>
      </c>
      <c r="F31" s="221"/>
      <c r="G31" s="181">
        <v>9955</v>
      </c>
      <c r="H31" s="221"/>
      <c r="I31" s="181">
        <v>4900</v>
      </c>
      <c r="J31" s="181">
        <v>3000</v>
      </c>
    </row>
    <row r="32" spans="1:10" ht="33">
      <c r="A32" s="41" t="s">
        <v>350</v>
      </c>
      <c r="B32" s="36" t="s">
        <v>433</v>
      </c>
      <c r="C32" s="20"/>
      <c r="D32" s="199"/>
      <c r="E32" s="37" t="s">
        <v>344</v>
      </c>
      <c r="F32" s="221"/>
      <c r="G32" s="181">
        <v>21709</v>
      </c>
      <c r="H32" s="221"/>
      <c r="I32" s="181">
        <v>6750</v>
      </c>
      <c r="J32" s="181">
        <v>6500</v>
      </c>
    </row>
    <row r="33" spans="1:10" ht="33">
      <c r="A33" s="35" t="s">
        <v>323</v>
      </c>
      <c r="B33" s="34" t="s">
        <v>434</v>
      </c>
      <c r="C33" s="20"/>
      <c r="D33" s="199"/>
      <c r="E33" s="20" t="s">
        <v>406</v>
      </c>
      <c r="F33" s="221"/>
      <c r="G33" s="181">
        <v>8175</v>
      </c>
      <c r="H33" s="221"/>
      <c r="I33" s="181">
        <v>2780</v>
      </c>
      <c r="J33" s="181">
        <v>1300</v>
      </c>
    </row>
    <row r="34" spans="1:10" ht="33">
      <c r="A34" s="42" t="s">
        <v>435</v>
      </c>
      <c r="B34" s="43" t="s">
        <v>436</v>
      </c>
      <c r="C34" s="20"/>
      <c r="D34" s="199"/>
      <c r="E34" s="42"/>
      <c r="F34" s="221"/>
      <c r="G34" s="181">
        <f aca="true" t="shared" si="0" ref="G34:J35">G35</f>
        <v>12036</v>
      </c>
      <c r="H34" s="181">
        <f t="shared" si="0"/>
        <v>0</v>
      </c>
      <c r="I34" s="181">
        <f t="shared" si="0"/>
        <v>300</v>
      </c>
      <c r="J34" s="181">
        <f t="shared" si="0"/>
        <v>4300</v>
      </c>
    </row>
    <row r="35" spans="1:10" ht="49.5">
      <c r="A35" s="35" t="s">
        <v>322</v>
      </c>
      <c r="B35" s="34" t="s">
        <v>431</v>
      </c>
      <c r="C35" s="20"/>
      <c r="D35" s="199"/>
      <c r="E35" s="20" t="s">
        <v>349</v>
      </c>
      <c r="F35" s="221"/>
      <c r="G35" s="181">
        <f t="shared" si="0"/>
        <v>12036</v>
      </c>
      <c r="H35" s="181">
        <f t="shared" si="0"/>
        <v>0</v>
      </c>
      <c r="I35" s="181">
        <f t="shared" si="0"/>
        <v>300</v>
      </c>
      <c r="J35" s="181">
        <f t="shared" si="0"/>
        <v>4300</v>
      </c>
    </row>
    <row r="36" spans="1:10" ht="49.5">
      <c r="A36" s="41" t="s">
        <v>350</v>
      </c>
      <c r="B36" s="36" t="s">
        <v>437</v>
      </c>
      <c r="C36" s="20"/>
      <c r="D36" s="199"/>
      <c r="E36" s="37" t="s">
        <v>397</v>
      </c>
      <c r="F36" s="221"/>
      <c r="G36" s="181">
        <v>12036</v>
      </c>
      <c r="H36" s="221"/>
      <c r="I36" s="181">
        <v>300</v>
      </c>
      <c r="J36" s="181">
        <v>4300</v>
      </c>
    </row>
    <row r="37" spans="1:10" ht="33">
      <c r="A37" s="38" t="s">
        <v>438</v>
      </c>
      <c r="B37" s="39" t="s">
        <v>439</v>
      </c>
      <c r="C37" s="20"/>
      <c r="D37" s="199"/>
      <c r="E37" s="40"/>
      <c r="F37" s="221"/>
      <c r="G37" s="181">
        <f>G39+G40</f>
        <v>25353</v>
      </c>
      <c r="H37" s="221"/>
      <c r="I37" s="181"/>
      <c r="J37" s="181">
        <f>J39+J40</f>
        <v>200</v>
      </c>
    </row>
    <row r="38" spans="1:10" ht="49.5">
      <c r="A38" s="35" t="s">
        <v>322</v>
      </c>
      <c r="B38" s="36" t="s">
        <v>431</v>
      </c>
      <c r="C38" s="20"/>
      <c r="D38" s="199"/>
      <c r="E38" s="37" t="s">
        <v>349</v>
      </c>
      <c r="F38" s="221"/>
      <c r="G38" s="181">
        <f>G39+G40</f>
        <v>25353</v>
      </c>
      <c r="H38" s="181">
        <f>H39+H40</f>
        <v>0</v>
      </c>
      <c r="I38" s="181">
        <f>I39+I40</f>
        <v>0</v>
      </c>
      <c r="J38" s="181">
        <f>J39+J40</f>
        <v>200</v>
      </c>
    </row>
    <row r="39" spans="1:10" ht="33">
      <c r="A39" s="41" t="s">
        <v>350</v>
      </c>
      <c r="B39" s="34" t="s">
        <v>440</v>
      </c>
      <c r="C39" s="20"/>
      <c r="D39" s="199"/>
      <c r="E39" s="20" t="s">
        <v>485</v>
      </c>
      <c r="F39" s="221"/>
      <c r="G39" s="181">
        <v>7566</v>
      </c>
      <c r="H39" s="221"/>
      <c r="I39" s="181"/>
      <c r="J39" s="181">
        <v>100</v>
      </c>
    </row>
    <row r="40" spans="1:10" ht="33">
      <c r="A40" s="41" t="s">
        <v>350</v>
      </c>
      <c r="B40" s="36" t="s">
        <v>441</v>
      </c>
      <c r="C40" s="20"/>
      <c r="D40" s="199"/>
      <c r="E40" s="37" t="s">
        <v>485</v>
      </c>
      <c r="F40" s="221"/>
      <c r="G40" s="181">
        <v>17787</v>
      </c>
      <c r="H40" s="221"/>
      <c r="I40" s="181"/>
      <c r="J40" s="181">
        <v>100</v>
      </c>
    </row>
    <row r="41" spans="1:10" ht="33">
      <c r="A41" s="30" t="s">
        <v>363</v>
      </c>
      <c r="B41" s="44" t="s">
        <v>327</v>
      </c>
      <c r="C41" s="20" t="s">
        <v>371</v>
      </c>
      <c r="D41" s="199"/>
      <c r="E41" s="20" t="s">
        <v>344</v>
      </c>
      <c r="F41" s="221"/>
      <c r="G41" s="181">
        <v>27750</v>
      </c>
      <c r="H41" s="221"/>
      <c r="I41" s="181"/>
      <c r="J41" s="181">
        <v>5000</v>
      </c>
    </row>
    <row r="42" spans="1:10" ht="66">
      <c r="A42" s="45" t="s">
        <v>357</v>
      </c>
      <c r="B42" s="46" t="s">
        <v>391</v>
      </c>
      <c r="C42" s="20"/>
      <c r="D42" s="199"/>
      <c r="E42" s="47"/>
      <c r="F42" s="221"/>
      <c r="G42" s="180">
        <f>G43+G50</f>
        <v>577654</v>
      </c>
      <c r="H42" s="221"/>
      <c r="I42" s="181"/>
      <c r="J42" s="180">
        <f>J43+J50</f>
        <v>40000</v>
      </c>
    </row>
    <row r="43" spans="1:10" ht="33">
      <c r="A43" s="25" t="s">
        <v>374</v>
      </c>
      <c r="B43" s="28" t="s">
        <v>420</v>
      </c>
      <c r="C43" s="20"/>
      <c r="D43" s="199"/>
      <c r="E43" s="27"/>
      <c r="F43" s="221"/>
      <c r="G43" s="180">
        <f>G44+G45+G46</f>
        <v>242116</v>
      </c>
      <c r="H43" s="180">
        <f>H44+H45+H46</f>
        <v>0</v>
      </c>
      <c r="I43" s="180">
        <f>I44+I45+I46</f>
        <v>111532</v>
      </c>
      <c r="J43" s="180">
        <f>J44+J45+J46</f>
        <v>37000</v>
      </c>
    </row>
    <row r="44" spans="1:10" ht="33">
      <c r="A44" s="30" t="s">
        <v>368</v>
      </c>
      <c r="B44" s="19" t="s">
        <v>443</v>
      </c>
      <c r="C44" s="20" t="s">
        <v>369</v>
      </c>
      <c r="D44" s="199" t="s">
        <v>238</v>
      </c>
      <c r="E44" s="20" t="s">
        <v>345</v>
      </c>
      <c r="F44" s="221"/>
      <c r="G44" s="32">
        <v>90000</v>
      </c>
      <c r="H44" s="221"/>
      <c r="I44" s="181">
        <v>49915</v>
      </c>
      <c r="J44" s="181">
        <v>32000</v>
      </c>
    </row>
    <row r="45" spans="1:10" ht="33">
      <c r="A45" s="30" t="s">
        <v>359</v>
      </c>
      <c r="B45" s="19" t="s">
        <v>444</v>
      </c>
      <c r="C45" s="20" t="s">
        <v>369</v>
      </c>
      <c r="D45" s="199" t="s">
        <v>236</v>
      </c>
      <c r="E45" s="20" t="s">
        <v>346</v>
      </c>
      <c r="F45" s="221"/>
      <c r="G45" s="32">
        <v>130000</v>
      </c>
      <c r="H45" s="221"/>
      <c r="I45" s="181">
        <v>46719</v>
      </c>
      <c r="J45" s="181">
        <v>2000</v>
      </c>
    </row>
    <row r="46" spans="1:10" ht="132">
      <c r="A46" s="25" t="s">
        <v>360</v>
      </c>
      <c r="B46" s="19" t="s">
        <v>445</v>
      </c>
      <c r="C46" s="20" t="s">
        <v>369</v>
      </c>
      <c r="D46" s="199"/>
      <c r="E46" s="27"/>
      <c r="F46" s="221"/>
      <c r="G46" s="181">
        <f>G47+G48+G49</f>
        <v>22116</v>
      </c>
      <c r="H46" s="181">
        <f>H47+H48+H49</f>
        <v>0</v>
      </c>
      <c r="I46" s="181">
        <f>I47+I48+I49</f>
        <v>14898</v>
      </c>
      <c r="J46" s="181">
        <f>J47+J48+J49</f>
        <v>3000</v>
      </c>
    </row>
    <row r="47" spans="1:10" ht="33">
      <c r="A47" s="30" t="s">
        <v>358</v>
      </c>
      <c r="B47" s="48" t="s">
        <v>499</v>
      </c>
      <c r="C47" s="20"/>
      <c r="D47" s="199" t="s">
        <v>237</v>
      </c>
      <c r="E47" s="20" t="s">
        <v>341</v>
      </c>
      <c r="F47" s="221"/>
      <c r="G47" s="159">
        <v>10098</v>
      </c>
      <c r="H47" s="221"/>
      <c r="I47" s="181">
        <v>6306</v>
      </c>
      <c r="J47" s="181">
        <v>1000</v>
      </c>
    </row>
    <row r="48" spans="1:10" ht="33">
      <c r="A48" s="30" t="s">
        <v>364</v>
      </c>
      <c r="B48" s="48" t="s">
        <v>500</v>
      </c>
      <c r="C48" s="20"/>
      <c r="D48" s="199" t="s">
        <v>239</v>
      </c>
      <c r="E48" s="20" t="s">
        <v>341</v>
      </c>
      <c r="F48" s="221"/>
      <c r="G48" s="159">
        <v>7384</v>
      </c>
      <c r="H48" s="221"/>
      <c r="I48" s="181">
        <v>4992</v>
      </c>
      <c r="J48" s="181">
        <v>1000</v>
      </c>
    </row>
    <row r="49" spans="1:10" ht="33">
      <c r="A49" s="30" t="s">
        <v>365</v>
      </c>
      <c r="B49" s="49" t="s">
        <v>446</v>
      </c>
      <c r="C49" s="20"/>
      <c r="D49" s="199" t="s">
        <v>240</v>
      </c>
      <c r="E49" s="20" t="s">
        <v>341</v>
      </c>
      <c r="F49" s="221"/>
      <c r="G49" s="159">
        <v>4634</v>
      </c>
      <c r="H49" s="221"/>
      <c r="I49" s="181">
        <v>3600</v>
      </c>
      <c r="J49" s="181">
        <v>1000</v>
      </c>
    </row>
    <row r="50" spans="1:10" ht="33">
      <c r="A50" s="25" t="s">
        <v>375</v>
      </c>
      <c r="B50" s="28" t="s">
        <v>422</v>
      </c>
      <c r="C50" s="20"/>
      <c r="D50" s="199"/>
      <c r="E50" s="27"/>
      <c r="F50" s="221"/>
      <c r="G50" s="180">
        <f>G51</f>
        <v>335538</v>
      </c>
      <c r="H50" s="180">
        <f>H51</f>
        <v>0</v>
      </c>
      <c r="I50" s="180">
        <f>I51</f>
        <v>70100</v>
      </c>
      <c r="J50" s="180">
        <f>J51</f>
        <v>3000</v>
      </c>
    </row>
    <row r="51" spans="1:10" ht="49.5">
      <c r="A51" s="30" t="s">
        <v>368</v>
      </c>
      <c r="B51" s="19" t="s">
        <v>447</v>
      </c>
      <c r="C51" s="20" t="s">
        <v>369</v>
      </c>
      <c r="D51" s="199" t="s">
        <v>236</v>
      </c>
      <c r="E51" s="20"/>
      <c r="F51" s="221"/>
      <c r="G51" s="159">
        <v>335538</v>
      </c>
      <c r="H51" s="221"/>
      <c r="I51" s="181">
        <v>70100</v>
      </c>
      <c r="J51" s="181">
        <v>3000</v>
      </c>
    </row>
    <row r="52" spans="1:10" ht="99">
      <c r="A52" s="25" t="s">
        <v>370</v>
      </c>
      <c r="B52" s="46" t="s">
        <v>448</v>
      </c>
      <c r="C52" s="20"/>
      <c r="D52" s="199"/>
      <c r="E52" s="27"/>
      <c r="F52" s="221"/>
      <c r="G52" s="180">
        <f>G53+G58+G60</f>
        <v>43127</v>
      </c>
      <c r="H52" s="180">
        <f>H53+H58+H60</f>
        <v>0</v>
      </c>
      <c r="I52" s="180">
        <f>I53+I58+I60</f>
        <v>22035</v>
      </c>
      <c r="J52" s="180">
        <f>J53+J58+J60</f>
        <v>4500</v>
      </c>
    </row>
    <row r="53" spans="1:10" ht="49.5">
      <c r="A53" s="25" t="s">
        <v>374</v>
      </c>
      <c r="B53" s="28" t="s">
        <v>449</v>
      </c>
      <c r="C53" s="20"/>
      <c r="D53" s="199"/>
      <c r="E53" s="27"/>
      <c r="F53" s="221"/>
      <c r="G53" s="180">
        <f>G54+G55+G56+G57</f>
        <v>21723</v>
      </c>
      <c r="H53" s="180">
        <f>H54+H55+H56+H57</f>
        <v>0</v>
      </c>
      <c r="I53" s="180">
        <f>I54+I55+I56+I57</f>
        <v>15597</v>
      </c>
      <c r="J53" s="180">
        <f>J54+J55+J56+J57</f>
        <v>2000</v>
      </c>
    </row>
    <row r="54" spans="1:10" ht="33">
      <c r="A54" s="30" t="s">
        <v>368</v>
      </c>
      <c r="B54" s="44" t="s">
        <v>450</v>
      </c>
      <c r="C54" s="20" t="s">
        <v>371</v>
      </c>
      <c r="D54" s="199" t="s">
        <v>241</v>
      </c>
      <c r="E54" s="20" t="s">
        <v>372</v>
      </c>
      <c r="F54" s="221"/>
      <c r="G54" s="181">
        <v>3716</v>
      </c>
      <c r="H54" s="221"/>
      <c r="I54" s="181">
        <v>1500</v>
      </c>
      <c r="J54" s="181">
        <v>500</v>
      </c>
    </row>
    <row r="55" spans="1:10" ht="33">
      <c r="A55" s="30" t="s">
        <v>359</v>
      </c>
      <c r="B55" s="44" t="s">
        <v>451</v>
      </c>
      <c r="C55" s="20" t="s">
        <v>371</v>
      </c>
      <c r="D55" s="199" t="s">
        <v>239</v>
      </c>
      <c r="E55" s="20" t="s">
        <v>372</v>
      </c>
      <c r="F55" s="221"/>
      <c r="G55" s="181">
        <v>2617</v>
      </c>
      <c r="H55" s="221"/>
      <c r="I55" s="181">
        <v>2050</v>
      </c>
      <c r="J55" s="181">
        <v>500</v>
      </c>
    </row>
    <row r="56" spans="1:10" ht="33">
      <c r="A56" s="30" t="s">
        <v>360</v>
      </c>
      <c r="B56" s="44" t="s">
        <v>452</v>
      </c>
      <c r="C56" s="20" t="s">
        <v>371</v>
      </c>
      <c r="D56" s="199" t="s">
        <v>238</v>
      </c>
      <c r="E56" s="20" t="s">
        <v>491</v>
      </c>
      <c r="F56" s="221"/>
      <c r="G56" s="181">
        <v>8684</v>
      </c>
      <c r="H56" s="221"/>
      <c r="I56" s="181">
        <v>6295</v>
      </c>
      <c r="J56" s="181">
        <v>500</v>
      </c>
    </row>
    <row r="57" spans="1:10" ht="33">
      <c r="A57" s="30" t="s">
        <v>361</v>
      </c>
      <c r="B57" s="19" t="s">
        <v>453</v>
      </c>
      <c r="C57" s="20" t="s">
        <v>371</v>
      </c>
      <c r="D57" s="199" t="s">
        <v>237</v>
      </c>
      <c r="E57" s="20" t="s">
        <v>372</v>
      </c>
      <c r="F57" s="221"/>
      <c r="G57" s="181">
        <v>6706</v>
      </c>
      <c r="H57" s="221"/>
      <c r="I57" s="181">
        <v>5752</v>
      </c>
      <c r="J57" s="181">
        <v>500</v>
      </c>
    </row>
    <row r="58" spans="1:10" ht="33">
      <c r="A58" s="25" t="s">
        <v>375</v>
      </c>
      <c r="B58" s="28" t="s">
        <v>420</v>
      </c>
      <c r="C58" s="20"/>
      <c r="D58" s="199"/>
      <c r="E58" s="27"/>
      <c r="F58" s="221"/>
      <c r="G58" s="180">
        <f>G59</f>
        <v>6600</v>
      </c>
      <c r="H58" s="180">
        <f>H59</f>
        <v>0</v>
      </c>
      <c r="I58" s="180">
        <f>I59</f>
        <v>5850</v>
      </c>
      <c r="J58" s="180">
        <f>J59</f>
        <v>500</v>
      </c>
    </row>
    <row r="59" spans="1:10" ht="33">
      <c r="A59" s="30" t="s">
        <v>362</v>
      </c>
      <c r="B59" s="19" t="s">
        <v>454</v>
      </c>
      <c r="C59" s="20" t="s">
        <v>371</v>
      </c>
      <c r="D59" s="199" t="s">
        <v>237</v>
      </c>
      <c r="E59" s="20" t="s">
        <v>372</v>
      </c>
      <c r="F59" s="221"/>
      <c r="G59" s="181">
        <v>6600</v>
      </c>
      <c r="H59" s="221"/>
      <c r="I59" s="181">
        <v>5850</v>
      </c>
      <c r="J59" s="181">
        <v>500</v>
      </c>
    </row>
    <row r="60" spans="1:10" ht="33">
      <c r="A60" s="25" t="s">
        <v>376</v>
      </c>
      <c r="B60" s="28" t="s">
        <v>455</v>
      </c>
      <c r="C60" s="20"/>
      <c r="D60" s="199"/>
      <c r="E60" s="27"/>
      <c r="F60" s="221"/>
      <c r="G60" s="180">
        <f>SUM(G61:G64)</f>
        <v>14804</v>
      </c>
      <c r="H60" s="180">
        <f>SUM(H61:H64)</f>
        <v>0</v>
      </c>
      <c r="I60" s="180">
        <f>SUM(I61:I64)</f>
        <v>588</v>
      </c>
      <c r="J60" s="180">
        <f>SUM(J61:J64)</f>
        <v>2000</v>
      </c>
    </row>
    <row r="61" spans="1:10" ht="49.5">
      <c r="A61" s="30" t="s">
        <v>363</v>
      </c>
      <c r="B61" s="19" t="s">
        <v>456</v>
      </c>
      <c r="C61" s="20" t="s">
        <v>371</v>
      </c>
      <c r="D61" s="199" t="s">
        <v>241</v>
      </c>
      <c r="E61" s="20" t="s">
        <v>485</v>
      </c>
      <c r="F61" s="221"/>
      <c r="G61" s="181">
        <v>4967</v>
      </c>
      <c r="H61" s="221"/>
      <c r="I61" s="181">
        <v>385</v>
      </c>
      <c r="J61" s="181">
        <v>500</v>
      </c>
    </row>
    <row r="62" spans="1:10" ht="33">
      <c r="A62" s="30" t="s">
        <v>366</v>
      </c>
      <c r="B62" s="44" t="s">
        <v>457</v>
      </c>
      <c r="C62" s="20" t="s">
        <v>371</v>
      </c>
      <c r="D62" s="199" t="s">
        <v>241</v>
      </c>
      <c r="E62" s="20" t="s">
        <v>485</v>
      </c>
      <c r="F62" s="221"/>
      <c r="G62" s="181">
        <v>4000</v>
      </c>
      <c r="H62" s="221"/>
      <c r="I62" s="181">
        <v>123</v>
      </c>
      <c r="J62" s="181">
        <v>500</v>
      </c>
    </row>
    <row r="63" spans="1:10" ht="33">
      <c r="A63" s="30" t="s">
        <v>367</v>
      </c>
      <c r="B63" s="49" t="s">
        <v>458</v>
      </c>
      <c r="C63" s="20" t="s">
        <v>371</v>
      </c>
      <c r="D63" s="199" t="s">
        <v>241</v>
      </c>
      <c r="E63" s="20" t="s">
        <v>341</v>
      </c>
      <c r="F63" s="221"/>
      <c r="G63" s="181">
        <v>1650</v>
      </c>
      <c r="H63" s="221"/>
      <c r="I63" s="181">
        <v>30</v>
      </c>
      <c r="J63" s="181">
        <v>500</v>
      </c>
    </row>
    <row r="64" spans="1:10" ht="49.5">
      <c r="A64" s="30" t="s">
        <v>33</v>
      </c>
      <c r="B64" s="19" t="s">
        <v>459</v>
      </c>
      <c r="C64" s="20" t="s">
        <v>371</v>
      </c>
      <c r="D64" s="199" t="s">
        <v>241</v>
      </c>
      <c r="E64" s="20" t="s">
        <v>485</v>
      </c>
      <c r="F64" s="221"/>
      <c r="G64" s="181">
        <v>4187</v>
      </c>
      <c r="H64" s="221"/>
      <c r="I64" s="181">
        <v>50</v>
      </c>
      <c r="J64" s="181">
        <v>500</v>
      </c>
    </row>
    <row r="65" spans="1:10" ht="49.5">
      <c r="A65" s="45" t="s">
        <v>377</v>
      </c>
      <c r="B65" s="51" t="s">
        <v>460</v>
      </c>
      <c r="C65" s="20"/>
      <c r="D65" s="199"/>
      <c r="E65" s="52"/>
      <c r="F65" s="221"/>
      <c r="G65" s="180">
        <f>G66+G69</f>
        <v>189984</v>
      </c>
      <c r="H65" s="180">
        <f>H66+H69</f>
        <v>0</v>
      </c>
      <c r="I65" s="180">
        <f>I66+I69</f>
        <v>113400</v>
      </c>
      <c r="J65" s="180">
        <f>J66+J69</f>
        <v>30000</v>
      </c>
    </row>
    <row r="66" spans="1:10" ht="33">
      <c r="A66" s="25" t="s">
        <v>374</v>
      </c>
      <c r="B66" s="28" t="s">
        <v>420</v>
      </c>
      <c r="C66" s="20"/>
      <c r="D66" s="199"/>
      <c r="E66" s="53"/>
      <c r="F66" s="221"/>
      <c r="G66" s="180">
        <f>G68+G67</f>
        <v>114704</v>
      </c>
      <c r="H66" s="180">
        <f>H68+H67</f>
        <v>0</v>
      </c>
      <c r="I66" s="180">
        <f>I68+I67</f>
        <v>90200</v>
      </c>
      <c r="J66" s="180">
        <f>J68+J67</f>
        <v>20000</v>
      </c>
    </row>
    <row r="67" spans="1:10" ht="49.5">
      <c r="A67" s="30" t="s">
        <v>368</v>
      </c>
      <c r="B67" s="49" t="s">
        <v>461</v>
      </c>
      <c r="C67" s="20" t="s">
        <v>371</v>
      </c>
      <c r="D67" s="199" t="s">
        <v>236</v>
      </c>
      <c r="E67" s="20" t="s">
        <v>343</v>
      </c>
      <c r="F67" s="221"/>
      <c r="G67" s="54">
        <v>34581</v>
      </c>
      <c r="H67" s="221"/>
      <c r="I67" s="181">
        <v>17500</v>
      </c>
      <c r="J67" s="181">
        <v>15000</v>
      </c>
    </row>
    <row r="68" spans="1:10" ht="33">
      <c r="A68" s="30" t="s">
        <v>359</v>
      </c>
      <c r="B68" s="19" t="s">
        <v>392</v>
      </c>
      <c r="C68" s="20" t="s">
        <v>369</v>
      </c>
      <c r="D68" s="199" t="s">
        <v>236</v>
      </c>
      <c r="E68" s="20" t="s">
        <v>345</v>
      </c>
      <c r="F68" s="221"/>
      <c r="G68" s="55">
        <v>80123</v>
      </c>
      <c r="H68" s="221"/>
      <c r="I68" s="181">
        <v>72700</v>
      </c>
      <c r="J68" s="181">
        <v>5000</v>
      </c>
    </row>
    <row r="69" spans="1:10" ht="33">
      <c r="A69" s="25" t="s">
        <v>375</v>
      </c>
      <c r="B69" s="28" t="s">
        <v>422</v>
      </c>
      <c r="C69" s="20"/>
      <c r="D69" s="199"/>
      <c r="E69" s="27"/>
      <c r="F69" s="221"/>
      <c r="G69" s="56">
        <f>G70</f>
        <v>75280</v>
      </c>
      <c r="H69" s="56">
        <f>H70</f>
        <v>0</v>
      </c>
      <c r="I69" s="56">
        <f>I70</f>
        <v>23200</v>
      </c>
      <c r="J69" s="56">
        <f>J70</f>
        <v>10000</v>
      </c>
    </row>
    <row r="70" spans="1:10" ht="33">
      <c r="A70" s="30" t="s">
        <v>360</v>
      </c>
      <c r="B70" s="31" t="s">
        <v>492</v>
      </c>
      <c r="C70" s="20" t="s">
        <v>369</v>
      </c>
      <c r="D70" s="199" t="s">
        <v>237</v>
      </c>
      <c r="E70" s="20" t="s">
        <v>342</v>
      </c>
      <c r="F70" s="221"/>
      <c r="G70" s="32">
        <v>75280</v>
      </c>
      <c r="H70" s="221"/>
      <c r="I70" s="181">
        <v>23200</v>
      </c>
      <c r="J70" s="181">
        <v>10000</v>
      </c>
    </row>
    <row r="71" spans="1:10" ht="33">
      <c r="A71" s="57" t="s">
        <v>378</v>
      </c>
      <c r="B71" s="58" t="s">
        <v>340</v>
      </c>
      <c r="C71" s="20"/>
      <c r="D71" s="199"/>
      <c r="E71" s="58"/>
      <c r="F71" s="221"/>
      <c r="G71" s="59">
        <f>G72+G74</f>
        <v>533049</v>
      </c>
      <c r="H71" s="59">
        <f>H72+H74</f>
        <v>0</v>
      </c>
      <c r="I71" s="59">
        <f>I72+I74</f>
        <v>156934</v>
      </c>
      <c r="J71" s="59">
        <f>J72+J74</f>
        <v>65000</v>
      </c>
    </row>
    <row r="72" spans="1:10" ht="33">
      <c r="A72" s="60" t="s">
        <v>374</v>
      </c>
      <c r="B72" s="28" t="s">
        <v>85</v>
      </c>
      <c r="C72" s="20"/>
      <c r="D72" s="199"/>
      <c r="E72" s="27"/>
      <c r="F72" s="221"/>
      <c r="G72" s="61">
        <f>G73</f>
        <v>75000</v>
      </c>
      <c r="H72" s="61">
        <f>H73</f>
        <v>0</v>
      </c>
      <c r="I72" s="61">
        <f>I73</f>
        <v>55720</v>
      </c>
      <c r="J72" s="61">
        <f>J73</f>
        <v>4000</v>
      </c>
    </row>
    <row r="73" spans="1:10" ht="49.5">
      <c r="A73" s="62">
        <v>1</v>
      </c>
      <c r="B73" s="44" t="s">
        <v>86</v>
      </c>
      <c r="C73" s="20" t="s">
        <v>369</v>
      </c>
      <c r="D73" s="199" t="s">
        <v>240</v>
      </c>
      <c r="E73" s="20" t="s">
        <v>491</v>
      </c>
      <c r="F73" s="221"/>
      <c r="G73" s="63">
        <v>75000</v>
      </c>
      <c r="H73" s="221"/>
      <c r="I73" s="181">
        <v>55720</v>
      </c>
      <c r="J73" s="63">
        <v>4000</v>
      </c>
    </row>
    <row r="74" spans="1:10" ht="33">
      <c r="A74" s="64" t="s">
        <v>375</v>
      </c>
      <c r="B74" s="46" t="s">
        <v>422</v>
      </c>
      <c r="C74" s="20"/>
      <c r="D74" s="199"/>
      <c r="E74" s="58"/>
      <c r="F74" s="221"/>
      <c r="G74" s="61">
        <f>SUM(G75:G77)</f>
        <v>458049</v>
      </c>
      <c r="H74" s="61">
        <f>SUM(H75:H77)</f>
        <v>0</v>
      </c>
      <c r="I74" s="61">
        <f>SUM(I75:I77)</f>
        <v>101214</v>
      </c>
      <c r="J74" s="61">
        <f>SUM(J75:J77)</f>
        <v>61000</v>
      </c>
    </row>
    <row r="75" spans="1:10" ht="49.5">
      <c r="A75" s="62">
        <v>1</v>
      </c>
      <c r="B75" s="44" t="s">
        <v>87</v>
      </c>
      <c r="C75" s="20" t="s">
        <v>369</v>
      </c>
      <c r="D75" s="199" t="s">
        <v>240</v>
      </c>
      <c r="E75" s="20" t="s">
        <v>372</v>
      </c>
      <c r="F75" s="221"/>
      <c r="G75" s="63">
        <v>264000</v>
      </c>
      <c r="H75" s="221"/>
      <c r="I75" s="181">
        <v>36200</v>
      </c>
      <c r="J75" s="63">
        <v>2000</v>
      </c>
    </row>
    <row r="76" spans="1:10" ht="49.5">
      <c r="A76" s="62">
        <v>2</v>
      </c>
      <c r="B76" s="44" t="s">
        <v>88</v>
      </c>
      <c r="C76" s="20" t="s">
        <v>369</v>
      </c>
      <c r="D76" s="199" t="s">
        <v>240</v>
      </c>
      <c r="E76" s="20" t="s">
        <v>372</v>
      </c>
      <c r="F76" s="221"/>
      <c r="G76" s="63">
        <v>127000</v>
      </c>
      <c r="H76" s="221"/>
      <c r="I76" s="181">
        <v>51564</v>
      </c>
      <c r="J76" s="63">
        <v>39000</v>
      </c>
    </row>
    <row r="77" spans="1:10" ht="49.5">
      <c r="A77" s="62">
        <v>3</v>
      </c>
      <c r="B77" s="44" t="s">
        <v>89</v>
      </c>
      <c r="C77" s="20" t="s">
        <v>369</v>
      </c>
      <c r="D77" s="199" t="s">
        <v>240</v>
      </c>
      <c r="E77" s="20" t="s">
        <v>344</v>
      </c>
      <c r="F77" s="221"/>
      <c r="G77" s="63">
        <v>67049</v>
      </c>
      <c r="H77" s="221"/>
      <c r="I77" s="181">
        <v>13450</v>
      </c>
      <c r="J77" s="63">
        <v>20000</v>
      </c>
    </row>
    <row r="78" spans="1:10" ht="33">
      <c r="A78" s="57" t="s">
        <v>379</v>
      </c>
      <c r="B78" s="65" t="s">
        <v>339</v>
      </c>
      <c r="C78" s="20"/>
      <c r="D78" s="199"/>
      <c r="E78" s="65"/>
      <c r="F78" s="221"/>
      <c r="G78" s="61">
        <f>G79</f>
        <v>61100</v>
      </c>
      <c r="H78" s="61">
        <f>H79</f>
        <v>0</v>
      </c>
      <c r="I78" s="61">
        <f>I79</f>
        <v>16000</v>
      </c>
      <c r="J78" s="61">
        <f>J79</f>
        <v>20000</v>
      </c>
    </row>
    <row r="79" spans="1:10" ht="33">
      <c r="A79" s="64" t="s">
        <v>374</v>
      </c>
      <c r="B79" s="65" t="s">
        <v>422</v>
      </c>
      <c r="C79" s="20"/>
      <c r="D79" s="199"/>
      <c r="E79" s="65"/>
      <c r="F79" s="221"/>
      <c r="G79" s="61">
        <f>G81+G82</f>
        <v>61100</v>
      </c>
      <c r="H79" s="61">
        <f>H81+H82</f>
        <v>0</v>
      </c>
      <c r="I79" s="61">
        <f>I81+I82</f>
        <v>16000</v>
      </c>
      <c r="J79" s="61">
        <f>J81+J82</f>
        <v>20000</v>
      </c>
    </row>
    <row r="80" spans="1:10" ht="33">
      <c r="A80" s="62">
        <v>1</v>
      </c>
      <c r="B80" s="44" t="s">
        <v>90</v>
      </c>
      <c r="C80" s="20"/>
      <c r="D80" s="199" t="s">
        <v>238</v>
      </c>
      <c r="E80" s="20"/>
      <c r="F80" s="221"/>
      <c r="G80" s="63"/>
      <c r="H80" s="221"/>
      <c r="I80" s="181"/>
      <c r="J80" s="63"/>
    </row>
    <row r="81" spans="1:10" ht="49.5">
      <c r="A81" s="66" t="s">
        <v>322</v>
      </c>
      <c r="B81" s="67" t="s">
        <v>91</v>
      </c>
      <c r="C81" s="20"/>
      <c r="D81" s="199"/>
      <c r="E81" s="68"/>
      <c r="F81" s="221"/>
      <c r="G81" s="63"/>
      <c r="H81" s="221"/>
      <c r="I81" s="181"/>
      <c r="J81" s="63">
        <v>5000</v>
      </c>
    </row>
    <row r="82" spans="1:10" ht="33">
      <c r="A82" s="66" t="s">
        <v>323</v>
      </c>
      <c r="B82" s="44" t="s">
        <v>90</v>
      </c>
      <c r="C82" s="20"/>
      <c r="D82" s="199" t="s">
        <v>238</v>
      </c>
      <c r="E82" s="20" t="s">
        <v>341</v>
      </c>
      <c r="F82" s="221"/>
      <c r="G82" s="63">
        <v>61100</v>
      </c>
      <c r="H82" s="221"/>
      <c r="I82" s="181">
        <v>16000</v>
      </c>
      <c r="J82" s="63">
        <v>15000</v>
      </c>
    </row>
    <row r="83" spans="1:10" ht="33">
      <c r="A83" s="25" t="s">
        <v>380</v>
      </c>
      <c r="B83" s="26" t="s">
        <v>92</v>
      </c>
      <c r="C83" s="20"/>
      <c r="D83" s="199"/>
      <c r="E83" s="27"/>
      <c r="F83" s="221"/>
      <c r="G83" s="180">
        <f aca="true" t="shared" si="1" ref="G83:J84">G84</f>
        <v>16249</v>
      </c>
      <c r="H83" s="180">
        <f t="shared" si="1"/>
        <v>0</v>
      </c>
      <c r="I83" s="180">
        <f t="shared" si="1"/>
        <v>0</v>
      </c>
      <c r="J83" s="180">
        <f t="shared" si="1"/>
        <v>9000</v>
      </c>
    </row>
    <row r="84" spans="1:10" ht="16.5">
      <c r="A84" s="69" t="s">
        <v>374</v>
      </c>
      <c r="B84" s="26" t="s">
        <v>93</v>
      </c>
      <c r="C84" s="20"/>
      <c r="D84" s="199"/>
      <c r="E84" s="27"/>
      <c r="F84" s="221"/>
      <c r="G84" s="180">
        <f t="shared" si="1"/>
        <v>16249</v>
      </c>
      <c r="H84" s="180">
        <f t="shared" si="1"/>
        <v>0</v>
      </c>
      <c r="I84" s="180">
        <f t="shared" si="1"/>
        <v>0</v>
      </c>
      <c r="J84" s="180">
        <f t="shared" si="1"/>
        <v>9000</v>
      </c>
    </row>
    <row r="85" spans="1:10" ht="42" customHeight="1">
      <c r="A85" s="41"/>
      <c r="B85" s="31" t="s">
        <v>94</v>
      </c>
      <c r="C85" s="20" t="s">
        <v>371</v>
      </c>
      <c r="D85" s="199" t="s">
        <v>236</v>
      </c>
      <c r="E85" s="20" t="s">
        <v>485</v>
      </c>
      <c r="F85" s="221"/>
      <c r="G85" s="181">
        <v>16249</v>
      </c>
      <c r="H85" s="221"/>
      <c r="I85" s="181"/>
      <c r="J85" s="181">
        <v>9000</v>
      </c>
    </row>
    <row r="86" spans="1:10" ht="16.5">
      <c r="A86" s="25" t="s">
        <v>381</v>
      </c>
      <c r="B86" s="46" t="s">
        <v>95</v>
      </c>
      <c r="C86" s="20"/>
      <c r="D86" s="199"/>
      <c r="E86" s="27"/>
      <c r="F86" s="221"/>
      <c r="G86" s="180">
        <f>G87+G89</f>
        <v>75323</v>
      </c>
      <c r="H86" s="180">
        <f>H87+H89</f>
        <v>0</v>
      </c>
      <c r="I86" s="180">
        <f>I87+I89</f>
        <v>18976</v>
      </c>
      <c r="J86" s="180">
        <f>J87+J89</f>
        <v>18000</v>
      </c>
    </row>
    <row r="87" spans="1:10" ht="33">
      <c r="A87" s="69" t="s">
        <v>374</v>
      </c>
      <c r="B87" s="46" t="s">
        <v>390</v>
      </c>
      <c r="C87" s="20"/>
      <c r="D87" s="199"/>
      <c r="E87" s="27"/>
      <c r="F87" s="221"/>
      <c r="G87" s="180">
        <f>G88</f>
        <v>40445</v>
      </c>
      <c r="H87" s="180">
        <f>H88</f>
        <v>0</v>
      </c>
      <c r="I87" s="180">
        <f>I88</f>
        <v>18976</v>
      </c>
      <c r="J87" s="180">
        <f>J88</f>
        <v>7900</v>
      </c>
    </row>
    <row r="88" spans="1:10" ht="66">
      <c r="A88" s="70">
        <v>1</v>
      </c>
      <c r="B88" s="48" t="s">
        <v>96</v>
      </c>
      <c r="C88" s="20" t="s">
        <v>369</v>
      </c>
      <c r="D88" s="199" t="s">
        <v>237</v>
      </c>
      <c r="E88" s="20" t="s">
        <v>488</v>
      </c>
      <c r="F88" s="221"/>
      <c r="G88" s="159">
        <v>40445</v>
      </c>
      <c r="H88" s="221"/>
      <c r="I88" s="181">
        <v>18976</v>
      </c>
      <c r="J88" s="181">
        <v>7900</v>
      </c>
    </row>
    <row r="89" spans="1:10" ht="16.5">
      <c r="A89" s="71" t="s">
        <v>375</v>
      </c>
      <c r="B89" s="51" t="s">
        <v>93</v>
      </c>
      <c r="C89" s="20"/>
      <c r="D89" s="199"/>
      <c r="E89" s="27"/>
      <c r="F89" s="221"/>
      <c r="G89" s="180">
        <f>G90+G91</f>
        <v>34878</v>
      </c>
      <c r="H89" s="180">
        <f>H90+H91</f>
        <v>0</v>
      </c>
      <c r="I89" s="180">
        <f>I90+I91</f>
        <v>0</v>
      </c>
      <c r="J89" s="180">
        <f>J90+J91</f>
        <v>10100</v>
      </c>
    </row>
    <row r="90" spans="1:10" ht="49.5">
      <c r="A90" s="30" t="s">
        <v>368</v>
      </c>
      <c r="B90" s="72" t="s">
        <v>97</v>
      </c>
      <c r="C90" s="20" t="s">
        <v>371</v>
      </c>
      <c r="D90" s="199" t="s">
        <v>237</v>
      </c>
      <c r="E90" s="20" t="s">
        <v>485</v>
      </c>
      <c r="F90" s="221"/>
      <c r="G90" s="181">
        <v>3756</v>
      </c>
      <c r="H90" s="221"/>
      <c r="I90" s="181">
        <v>0</v>
      </c>
      <c r="J90" s="181">
        <v>2100</v>
      </c>
    </row>
    <row r="91" spans="1:10" ht="66">
      <c r="A91" s="30" t="s">
        <v>359</v>
      </c>
      <c r="B91" s="72" t="s">
        <v>98</v>
      </c>
      <c r="C91" s="20" t="s">
        <v>371</v>
      </c>
      <c r="D91" s="199" t="s">
        <v>238</v>
      </c>
      <c r="E91" s="20" t="s">
        <v>485</v>
      </c>
      <c r="F91" s="221"/>
      <c r="G91" s="181">
        <v>31122</v>
      </c>
      <c r="H91" s="221"/>
      <c r="I91" s="181">
        <v>0</v>
      </c>
      <c r="J91" s="181">
        <v>8000</v>
      </c>
    </row>
    <row r="92" spans="1:10" ht="33">
      <c r="A92" s="73" t="s">
        <v>382</v>
      </c>
      <c r="B92" s="46" t="s">
        <v>338</v>
      </c>
      <c r="C92" s="20"/>
      <c r="D92" s="199"/>
      <c r="E92" s="47"/>
      <c r="F92" s="221"/>
      <c r="G92" s="180">
        <f>G93</f>
        <v>133000</v>
      </c>
      <c r="H92" s="180">
        <f>H93</f>
        <v>0</v>
      </c>
      <c r="I92" s="180">
        <f>I93</f>
        <v>32200</v>
      </c>
      <c r="J92" s="180">
        <f>J93</f>
        <v>32000</v>
      </c>
    </row>
    <row r="93" spans="1:10" ht="33">
      <c r="A93" s="64" t="s">
        <v>374</v>
      </c>
      <c r="B93" s="74" t="s">
        <v>422</v>
      </c>
      <c r="C93" s="20"/>
      <c r="D93" s="199"/>
      <c r="E93" s="47"/>
      <c r="F93" s="221"/>
      <c r="G93" s="59">
        <f>G94+G95</f>
        <v>133000</v>
      </c>
      <c r="H93" s="59">
        <f>H94+H95</f>
        <v>0</v>
      </c>
      <c r="I93" s="59">
        <f>I94+I95</f>
        <v>32200</v>
      </c>
      <c r="J93" s="59">
        <f>J94+J95</f>
        <v>32000</v>
      </c>
    </row>
    <row r="94" spans="1:10" ht="33">
      <c r="A94" s="62">
        <v>1</v>
      </c>
      <c r="B94" s="44" t="s">
        <v>99</v>
      </c>
      <c r="C94" s="20" t="s">
        <v>371</v>
      </c>
      <c r="D94" s="199" t="s">
        <v>241</v>
      </c>
      <c r="E94" s="20" t="s">
        <v>344</v>
      </c>
      <c r="F94" s="221"/>
      <c r="G94" s="63">
        <v>35000</v>
      </c>
      <c r="H94" s="221"/>
      <c r="I94" s="181">
        <v>12300</v>
      </c>
      <c r="J94" s="63">
        <v>5000</v>
      </c>
    </row>
    <row r="95" spans="1:10" ht="33">
      <c r="A95" s="62">
        <v>1</v>
      </c>
      <c r="B95" s="44" t="s">
        <v>100</v>
      </c>
      <c r="C95" s="20" t="s">
        <v>369</v>
      </c>
      <c r="D95" s="199" t="s">
        <v>241</v>
      </c>
      <c r="E95" s="20" t="s">
        <v>344</v>
      </c>
      <c r="F95" s="221"/>
      <c r="G95" s="63">
        <v>98000</v>
      </c>
      <c r="H95" s="221"/>
      <c r="I95" s="181">
        <v>19900</v>
      </c>
      <c r="J95" s="63">
        <v>27000</v>
      </c>
    </row>
    <row r="96" spans="1:10" ht="33">
      <c r="A96" s="25" t="s">
        <v>383</v>
      </c>
      <c r="B96" s="46" t="s">
        <v>395</v>
      </c>
      <c r="C96" s="20"/>
      <c r="D96" s="199"/>
      <c r="E96" s="27"/>
      <c r="F96" s="221"/>
      <c r="G96" s="180">
        <f aca="true" t="shared" si="2" ref="G96:J97">G97</f>
        <v>112794</v>
      </c>
      <c r="H96" s="180">
        <f t="shared" si="2"/>
        <v>0</v>
      </c>
      <c r="I96" s="180">
        <f t="shared" si="2"/>
        <v>63130</v>
      </c>
      <c r="J96" s="180">
        <f t="shared" si="2"/>
        <v>15000</v>
      </c>
    </row>
    <row r="97" spans="1:10" ht="16.5">
      <c r="A97" s="25" t="s">
        <v>374</v>
      </c>
      <c r="B97" s="28" t="s">
        <v>486</v>
      </c>
      <c r="C97" s="20"/>
      <c r="D97" s="199"/>
      <c r="E97" s="27"/>
      <c r="F97" s="221"/>
      <c r="G97" s="180">
        <f t="shared" si="2"/>
        <v>112794</v>
      </c>
      <c r="H97" s="180">
        <f t="shared" si="2"/>
        <v>0</v>
      </c>
      <c r="I97" s="180">
        <f t="shared" si="2"/>
        <v>63130</v>
      </c>
      <c r="J97" s="180">
        <f t="shared" si="2"/>
        <v>15000</v>
      </c>
    </row>
    <row r="98" spans="1:10" ht="33">
      <c r="A98" s="30" t="s">
        <v>368</v>
      </c>
      <c r="B98" s="75" t="s">
        <v>396</v>
      </c>
      <c r="C98" s="20" t="s">
        <v>369</v>
      </c>
      <c r="D98" s="199" t="s">
        <v>241</v>
      </c>
      <c r="E98" s="20" t="s">
        <v>490</v>
      </c>
      <c r="F98" s="221"/>
      <c r="G98" s="32">
        <v>112794</v>
      </c>
      <c r="H98" s="221"/>
      <c r="I98" s="181">
        <v>63130</v>
      </c>
      <c r="J98" s="32">
        <v>15000</v>
      </c>
    </row>
    <row r="99" spans="1:10" ht="16.5">
      <c r="A99" s="45" t="s">
        <v>384</v>
      </c>
      <c r="B99" s="46" t="s">
        <v>101</v>
      </c>
      <c r="C99" s="20"/>
      <c r="D99" s="199"/>
      <c r="E99" s="47"/>
      <c r="F99" s="221"/>
      <c r="G99" s="180">
        <f>G100+G102</f>
        <v>247636</v>
      </c>
      <c r="H99" s="180">
        <f>H100+H102</f>
        <v>0</v>
      </c>
      <c r="I99" s="180">
        <f>I100+I102</f>
        <v>83476</v>
      </c>
      <c r="J99" s="180">
        <f>J100+J102</f>
        <v>30000</v>
      </c>
    </row>
    <row r="100" spans="1:10" ht="33">
      <c r="A100" s="25" t="s">
        <v>374</v>
      </c>
      <c r="B100" s="46" t="s">
        <v>102</v>
      </c>
      <c r="C100" s="20"/>
      <c r="D100" s="199"/>
      <c r="E100" s="76"/>
      <c r="F100" s="221"/>
      <c r="G100" s="180">
        <f>G101</f>
        <v>18415</v>
      </c>
      <c r="H100" s="180">
        <f>H101</f>
        <v>0</v>
      </c>
      <c r="I100" s="180">
        <f>I101</f>
        <v>13035</v>
      </c>
      <c r="J100" s="180">
        <f>J101</f>
        <v>4000</v>
      </c>
    </row>
    <row r="101" spans="1:10" ht="33">
      <c r="A101" s="77" t="s">
        <v>368</v>
      </c>
      <c r="B101" s="44" t="s">
        <v>103</v>
      </c>
      <c r="C101" s="20" t="s">
        <v>371</v>
      </c>
      <c r="D101" s="199" t="s">
        <v>239</v>
      </c>
      <c r="E101" s="20" t="s">
        <v>372</v>
      </c>
      <c r="F101" s="221"/>
      <c r="G101" s="54">
        <v>18415</v>
      </c>
      <c r="H101" s="221"/>
      <c r="I101" s="181">
        <v>13035</v>
      </c>
      <c r="J101" s="181">
        <v>4000</v>
      </c>
    </row>
    <row r="102" spans="1:10" ht="33">
      <c r="A102" s="25" t="s">
        <v>375</v>
      </c>
      <c r="B102" s="28" t="s">
        <v>422</v>
      </c>
      <c r="C102" s="20"/>
      <c r="D102" s="199"/>
      <c r="E102" s="27"/>
      <c r="F102" s="221"/>
      <c r="G102" s="180">
        <f>SUM(G103:G105)</f>
        <v>229221</v>
      </c>
      <c r="H102" s="180">
        <f>SUM(H103:H105)</f>
        <v>0</v>
      </c>
      <c r="I102" s="180">
        <f>SUM(I103:I105)</f>
        <v>70441</v>
      </c>
      <c r="J102" s="180">
        <f>SUM(J103:J105)</f>
        <v>26000</v>
      </c>
    </row>
    <row r="103" spans="1:10" ht="82.5">
      <c r="A103" s="30" t="s">
        <v>368</v>
      </c>
      <c r="B103" s="19" t="s">
        <v>104</v>
      </c>
      <c r="C103" s="20" t="s">
        <v>369</v>
      </c>
      <c r="D103" s="199" t="s">
        <v>242</v>
      </c>
      <c r="E103" s="20" t="s">
        <v>488</v>
      </c>
      <c r="F103" s="221"/>
      <c r="G103" s="159">
        <v>81900</v>
      </c>
      <c r="H103" s="221"/>
      <c r="I103" s="181">
        <v>37700</v>
      </c>
      <c r="J103" s="181">
        <v>5000</v>
      </c>
    </row>
    <row r="104" spans="1:10" ht="33">
      <c r="A104" s="30" t="s">
        <v>359</v>
      </c>
      <c r="B104" s="78" t="s">
        <v>394</v>
      </c>
      <c r="C104" s="20" t="s">
        <v>369</v>
      </c>
      <c r="D104" s="199" t="s">
        <v>239</v>
      </c>
      <c r="E104" s="79" t="s">
        <v>347</v>
      </c>
      <c r="F104" s="221"/>
      <c r="G104" s="80">
        <v>67001</v>
      </c>
      <c r="H104" s="221"/>
      <c r="I104" s="181">
        <v>23241</v>
      </c>
      <c r="J104" s="181">
        <v>13000</v>
      </c>
    </row>
    <row r="105" spans="1:10" ht="33">
      <c r="A105" s="30" t="s">
        <v>360</v>
      </c>
      <c r="B105" s="78" t="s">
        <v>329</v>
      </c>
      <c r="C105" s="20" t="s">
        <v>369</v>
      </c>
      <c r="D105" s="199" t="s">
        <v>239</v>
      </c>
      <c r="E105" s="79" t="s">
        <v>348</v>
      </c>
      <c r="F105" s="221"/>
      <c r="G105" s="54">
        <v>80320</v>
      </c>
      <c r="H105" s="221"/>
      <c r="I105" s="181">
        <v>9500</v>
      </c>
      <c r="J105" s="181">
        <v>8000</v>
      </c>
    </row>
    <row r="106" spans="1:10" ht="33">
      <c r="A106" s="81" t="s">
        <v>505</v>
      </c>
      <c r="B106" s="82" t="s">
        <v>105</v>
      </c>
      <c r="C106" s="20"/>
      <c r="D106" s="199"/>
      <c r="E106" s="81"/>
      <c r="F106" s="221"/>
      <c r="G106" s="59">
        <f>G107+G112</f>
        <v>38458</v>
      </c>
      <c r="H106" s="59">
        <f>H107+H112</f>
        <v>0</v>
      </c>
      <c r="I106" s="59">
        <f>I107+I112</f>
        <v>21776</v>
      </c>
      <c r="J106" s="59">
        <f>J107+J112</f>
        <v>10000</v>
      </c>
    </row>
    <row r="107" spans="1:10" ht="34.5">
      <c r="A107" s="25" t="s">
        <v>374</v>
      </c>
      <c r="B107" s="83" t="s">
        <v>106</v>
      </c>
      <c r="C107" s="20"/>
      <c r="D107" s="199"/>
      <c r="E107" s="84"/>
      <c r="F107" s="221"/>
      <c r="G107" s="85">
        <f>SUM(G108:G111)</f>
        <v>21458</v>
      </c>
      <c r="H107" s="85">
        <f>SUM(H108:H111)</f>
        <v>0</v>
      </c>
      <c r="I107" s="85">
        <f>SUM(I108:I111)</f>
        <v>14700</v>
      </c>
      <c r="J107" s="85">
        <f>SUM(J108:J111)</f>
        <v>5200</v>
      </c>
    </row>
    <row r="108" spans="1:10" ht="66">
      <c r="A108" s="62">
        <v>1</v>
      </c>
      <c r="B108" s="86" t="s">
        <v>107</v>
      </c>
      <c r="C108" s="20" t="s">
        <v>371</v>
      </c>
      <c r="D108" s="199" t="s">
        <v>240</v>
      </c>
      <c r="E108" s="62" t="s">
        <v>341</v>
      </c>
      <c r="F108" s="221"/>
      <c r="G108" s="87">
        <v>6317</v>
      </c>
      <c r="H108" s="221"/>
      <c r="I108" s="181">
        <v>4700</v>
      </c>
      <c r="J108" s="87">
        <v>1600</v>
      </c>
    </row>
    <row r="109" spans="1:10" ht="33">
      <c r="A109" s="62">
        <v>2</v>
      </c>
      <c r="B109" s="86" t="s">
        <v>108</v>
      </c>
      <c r="C109" s="20" t="s">
        <v>371</v>
      </c>
      <c r="D109" s="199" t="s">
        <v>239</v>
      </c>
      <c r="E109" s="62" t="s">
        <v>341</v>
      </c>
      <c r="F109" s="221"/>
      <c r="G109" s="87">
        <v>5392</v>
      </c>
      <c r="H109" s="221"/>
      <c r="I109" s="181">
        <v>3300</v>
      </c>
      <c r="J109" s="87">
        <v>1400</v>
      </c>
    </row>
    <row r="110" spans="1:10" ht="33">
      <c r="A110" s="62">
        <v>3</v>
      </c>
      <c r="B110" s="86" t="s">
        <v>109</v>
      </c>
      <c r="C110" s="20" t="s">
        <v>371</v>
      </c>
      <c r="D110" s="199" t="s">
        <v>238</v>
      </c>
      <c r="E110" s="62" t="s">
        <v>341</v>
      </c>
      <c r="F110" s="221"/>
      <c r="G110" s="87">
        <v>4071</v>
      </c>
      <c r="H110" s="221"/>
      <c r="I110" s="181">
        <v>2900</v>
      </c>
      <c r="J110" s="87">
        <v>900</v>
      </c>
    </row>
    <row r="111" spans="1:10" ht="33">
      <c r="A111" s="62">
        <v>4</v>
      </c>
      <c r="B111" s="86" t="s">
        <v>498</v>
      </c>
      <c r="C111" s="20" t="s">
        <v>371</v>
      </c>
      <c r="D111" s="199" t="s">
        <v>239</v>
      </c>
      <c r="E111" s="62" t="s">
        <v>341</v>
      </c>
      <c r="F111" s="221"/>
      <c r="G111" s="87">
        <v>5678</v>
      </c>
      <c r="H111" s="221"/>
      <c r="I111" s="181">
        <v>3800</v>
      </c>
      <c r="J111" s="87">
        <v>1300</v>
      </c>
    </row>
    <row r="112" spans="1:10" ht="33">
      <c r="A112" s="25" t="s">
        <v>375</v>
      </c>
      <c r="B112" s="28" t="s">
        <v>422</v>
      </c>
      <c r="C112" s="20"/>
      <c r="D112" s="199"/>
      <c r="E112" s="20"/>
      <c r="F112" s="221"/>
      <c r="G112" s="182">
        <f>SUM(G113:G114)</f>
        <v>17000</v>
      </c>
      <c r="H112" s="182">
        <f>SUM(H113:H114)</f>
        <v>0</v>
      </c>
      <c r="I112" s="182">
        <f>SUM(I113:I114)</f>
        <v>7076</v>
      </c>
      <c r="J112" s="182">
        <f>SUM(J113:J114)</f>
        <v>4800</v>
      </c>
    </row>
    <row r="113" spans="1:10" ht="33">
      <c r="A113" s="30" t="s">
        <v>368</v>
      </c>
      <c r="B113" s="49" t="s">
        <v>333</v>
      </c>
      <c r="C113" s="20" t="s">
        <v>371</v>
      </c>
      <c r="D113" s="199" t="s">
        <v>240</v>
      </c>
      <c r="E113" s="20" t="s">
        <v>344</v>
      </c>
      <c r="F113" s="221"/>
      <c r="G113" s="29">
        <v>5000</v>
      </c>
      <c r="H113" s="221"/>
      <c r="I113" s="181">
        <v>2350</v>
      </c>
      <c r="J113" s="87">
        <v>1400</v>
      </c>
    </row>
    <row r="114" spans="1:10" ht="49.5">
      <c r="A114" s="30" t="s">
        <v>359</v>
      </c>
      <c r="B114" s="49" t="s">
        <v>334</v>
      </c>
      <c r="C114" s="20" t="s">
        <v>371</v>
      </c>
      <c r="D114" s="199" t="s">
        <v>240</v>
      </c>
      <c r="E114" s="20" t="s">
        <v>344</v>
      </c>
      <c r="F114" s="221"/>
      <c r="G114" s="88">
        <v>12000</v>
      </c>
      <c r="H114" s="221"/>
      <c r="I114" s="181">
        <v>4726</v>
      </c>
      <c r="J114" s="87">
        <v>3400</v>
      </c>
    </row>
    <row r="115" spans="1:10" ht="33">
      <c r="A115" s="45" t="s">
        <v>385</v>
      </c>
      <c r="B115" s="46" t="s">
        <v>493</v>
      </c>
      <c r="C115" s="20"/>
      <c r="D115" s="199"/>
      <c r="E115" s="47"/>
      <c r="F115" s="221"/>
      <c r="G115" s="180">
        <f>G116+G124</f>
        <v>406419</v>
      </c>
      <c r="H115" s="180">
        <f>H116+H124</f>
        <v>0</v>
      </c>
      <c r="I115" s="180">
        <f>I116+I124</f>
        <v>65363</v>
      </c>
      <c r="J115" s="180">
        <f>J116+J124</f>
        <v>20000</v>
      </c>
    </row>
    <row r="116" spans="1:10" ht="33">
      <c r="A116" s="25" t="s">
        <v>374</v>
      </c>
      <c r="B116" s="28" t="s">
        <v>422</v>
      </c>
      <c r="C116" s="20"/>
      <c r="D116" s="199"/>
      <c r="E116" s="27"/>
      <c r="F116" s="221"/>
      <c r="G116" s="180">
        <f>SUM(G117:G123)</f>
        <v>391842</v>
      </c>
      <c r="H116" s="180">
        <f>SUM(H117:H123)</f>
        <v>0</v>
      </c>
      <c r="I116" s="180">
        <f>SUM(I117:I123)</f>
        <v>55025</v>
      </c>
      <c r="J116" s="180">
        <f>SUM(J117:J123)</f>
        <v>17000</v>
      </c>
    </row>
    <row r="117" spans="1:10" ht="49.5">
      <c r="A117" s="89">
        <v>1</v>
      </c>
      <c r="B117" s="90" t="s">
        <v>335</v>
      </c>
      <c r="C117" s="20" t="s">
        <v>371</v>
      </c>
      <c r="D117" s="199" t="s">
        <v>238</v>
      </c>
      <c r="E117" s="20" t="s">
        <v>342</v>
      </c>
      <c r="F117" s="221"/>
      <c r="G117" s="88">
        <v>34000</v>
      </c>
      <c r="H117" s="221"/>
      <c r="I117" s="181">
        <v>21350</v>
      </c>
      <c r="J117" s="181">
        <v>2000</v>
      </c>
    </row>
    <row r="118" spans="1:10" ht="33">
      <c r="A118" s="91" t="s">
        <v>359</v>
      </c>
      <c r="B118" s="90" t="s">
        <v>110</v>
      </c>
      <c r="C118" s="20" t="s">
        <v>371</v>
      </c>
      <c r="D118" s="199"/>
      <c r="E118" s="92"/>
      <c r="F118" s="221"/>
      <c r="G118" s="183"/>
      <c r="H118" s="221"/>
      <c r="I118" s="181"/>
      <c r="J118" s="183"/>
    </row>
    <row r="119" spans="1:10" ht="49.5">
      <c r="A119" s="91" t="s">
        <v>322</v>
      </c>
      <c r="B119" s="90" t="s">
        <v>111</v>
      </c>
      <c r="C119" s="20"/>
      <c r="D119" s="199"/>
      <c r="E119" s="90"/>
      <c r="F119" s="221"/>
      <c r="G119" s="184"/>
      <c r="H119" s="221"/>
      <c r="I119" s="181"/>
      <c r="J119" s="184">
        <v>3368</v>
      </c>
    </row>
    <row r="120" spans="1:10" ht="33">
      <c r="A120" s="91" t="s">
        <v>323</v>
      </c>
      <c r="B120" s="90" t="s">
        <v>110</v>
      </c>
      <c r="C120" s="20"/>
      <c r="D120" s="199"/>
      <c r="E120" s="90" t="s">
        <v>348</v>
      </c>
      <c r="F120" s="221"/>
      <c r="G120" s="184">
        <v>322842</v>
      </c>
      <c r="H120" s="221"/>
      <c r="I120" s="181">
        <v>22675</v>
      </c>
      <c r="J120" s="184">
        <v>8632</v>
      </c>
    </row>
    <row r="121" spans="1:10" ht="49.5">
      <c r="A121" s="93">
        <v>3</v>
      </c>
      <c r="B121" s="19" t="s">
        <v>336</v>
      </c>
      <c r="C121" s="20" t="s">
        <v>371</v>
      </c>
      <c r="D121" s="199" t="s">
        <v>236</v>
      </c>
      <c r="E121" s="20" t="s">
        <v>349</v>
      </c>
      <c r="F121" s="221"/>
      <c r="G121" s="159">
        <v>20000</v>
      </c>
      <c r="H121" s="221"/>
      <c r="I121" s="181">
        <v>6000</v>
      </c>
      <c r="J121" s="181">
        <v>2000</v>
      </c>
    </row>
    <row r="122" spans="1:10" ht="49.5">
      <c r="A122" s="79">
        <v>4</v>
      </c>
      <c r="B122" s="19" t="s">
        <v>112</v>
      </c>
      <c r="C122" s="20" t="s">
        <v>371</v>
      </c>
      <c r="D122" s="199"/>
      <c r="E122" s="20" t="s">
        <v>289</v>
      </c>
      <c r="F122" s="221"/>
      <c r="G122" s="159">
        <v>15000</v>
      </c>
      <c r="H122" s="221"/>
      <c r="I122" s="181">
        <v>5000</v>
      </c>
      <c r="J122" s="181"/>
    </row>
    <row r="123" spans="1:10" ht="49.5">
      <c r="A123" s="79" t="s">
        <v>322</v>
      </c>
      <c r="B123" s="90" t="s">
        <v>113</v>
      </c>
      <c r="C123" s="20"/>
      <c r="D123" s="199"/>
      <c r="E123" s="20"/>
      <c r="F123" s="221"/>
      <c r="G123" s="159"/>
      <c r="H123" s="221"/>
      <c r="I123" s="181"/>
      <c r="J123" s="181">
        <v>1000</v>
      </c>
    </row>
    <row r="124" spans="1:10" ht="33">
      <c r="A124" s="25" t="s">
        <v>375</v>
      </c>
      <c r="B124" s="46" t="s">
        <v>114</v>
      </c>
      <c r="C124" s="20"/>
      <c r="D124" s="199"/>
      <c r="E124" s="27"/>
      <c r="F124" s="221"/>
      <c r="G124" s="182">
        <f>G125</f>
        <v>14577</v>
      </c>
      <c r="H124" s="182">
        <f>H125</f>
        <v>0</v>
      </c>
      <c r="I124" s="182">
        <f>I125</f>
        <v>10338</v>
      </c>
      <c r="J124" s="182">
        <f>J125</f>
        <v>3000</v>
      </c>
    </row>
    <row r="125" spans="1:10" ht="66">
      <c r="A125" s="89">
        <v>1</v>
      </c>
      <c r="B125" s="90" t="s">
        <v>115</v>
      </c>
      <c r="C125" s="20" t="s">
        <v>371</v>
      </c>
      <c r="D125" s="199" t="s">
        <v>239</v>
      </c>
      <c r="E125" s="79"/>
      <c r="F125" s="221"/>
      <c r="G125" s="54">
        <f>SUM(G126:G129)</f>
        <v>14577</v>
      </c>
      <c r="H125" s="221"/>
      <c r="I125" s="181">
        <v>10338</v>
      </c>
      <c r="J125" s="54">
        <f>SUM(J126:J129)</f>
        <v>3000</v>
      </c>
    </row>
    <row r="126" spans="1:10" ht="33">
      <c r="A126" s="89" t="s">
        <v>322</v>
      </c>
      <c r="B126" s="19" t="s">
        <v>494</v>
      </c>
      <c r="C126" s="20"/>
      <c r="D126" s="199"/>
      <c r="E126" s="20" t="s">
        <v>341</v>
      </c>
      <c r="F126" s="221"/>
      <c r="G126" s="159">
        <v>3551</v>
      </c>
      <c r="H126" s="221"/>
      <c r="I126" s="181">
        <v>2800</v>
      </c>
      <c r="J126" s="181">
        <v>600</v>
      </c>
    </row>
    <row r="127" spans="1:10" ht="33">
      <c r="A127" s="89" t="s">
        <v>323</v>
      </c>
      <c r="B127" s="19" t="s">
        <v>495</v>
      </c>
      <c r="C127" s="20"/>
      <c r="D127" s="199"/>
      <c r="E127" s="20" t="s">
        <v>341</v>
      </c>
      <c r="F127" s="221"/>
      <c r="G127" s="159">
        <v>1900</v>
      </c>
      <c r="H127" s="221"/>
      <c r="I127" s="181">
        <v>1738</v>
      </c>
      <c r="J127" s="181">
        <v>160</v>
      </c>
    </row>
    <row r="128" spans="1:10" ht="33">
      <c r="A128" s="89" t="s">
        <v>324</v>
      </c>
      <c r="B128" s="19" t="s">
        <v>496</v>
      </c>
      <c r="C128" s="20"/>
      <c r="D128" s="199"/>
      <c r="E128" s="20" t="s">
        <v>341</v>
      </c>
      <c r="F128" s="221"/>
      <c r="G128" s="159">
        <v>5106</v>
      </c>
      <c r="H128" s="221"/>
      <c r="I128" s="181">
        <v>2400</v>
      </c>
      <c r="J128" s="181">
        <v>1640</v>
      </c>
    </row>
    <row r="129" spans="1:10" ht="33">
      <c r="A129" s="89" t="s">
        <v>325</v>
      </c>
      <c r="B129" s="19" t="s">
        <v>497</v>
      </c>
      <c r="C129" s="20"/>
      <c r="D129" s="199"/>
      <c r="E129" s="20" t="s">
        <v>341</v>
      </c>
      <c r="F129" s="221"/>
      <c r="G129" s="159">
        <v>4020</v>
      </c>
      <c r="H129" s="221"/>
      <c r="I129" s="181">
        <v>3400</v>
      </c>
      <c r="J129" s="181">
        <v>600</v>
      </c>
    </row>
    <row r="130" spans="1:10" ht="33">
      <c r="A130" s="45" t="s">
        <v>386</v>
      </c>
      <c r="B130" s="46" t="s">
        <v>116</v>
      </c>
      <c r="C130" s="20"/>
      <c r="D130" s="199"/>
      <c r="E130" s="47"/>
      <c r="F130" s="221"/>
      <c r="G130" s="180">
        <f>G131</f>
        <v>159600</v>
      </c>
      <c r="H130" s="221"/>
      <c r="I130" s="180">
        <v>31663</v>
      </c>
      <c r="J130" s="180">
        <f>J131</f>
        <v>4000</v>
      </c>
    </row>
    <row r="131" spans="1:10" ht="33">
      <c r="A131" s="25" t="s">
        <v>374</v>
      </c>
      <c r="B131" s="28" t="s">
        <v>117</v>
      </c>
      <c r="C131" s="20"/>
      <c r="D131" s="199"/>
      <c r="E131" s="20"/>
      <c r="F131" s="221"/>
      <c r="G131" s="200">
        <v>159600</v>
      </c>
      <c r="H131" s="224"/>
      <c r="I131" s="180">
        <f>I132+I141</f>
        <v>31663</v>
      </c>
      <c r="J131" s="200">
        <v>4000</v>
      </c>
    </row>
    <row r="132" spans="1:10" ht="49.5">
      <c r="A132" s="30" t="s">
        <v>368</v>
      </c>
      <c r="B132" s="44" t="s">
        <v>118</v>
      </c>
      <c r="C132" s="20" t="s">
        <v>371</v>
      </c>
      <c r="D132" s="199" t="s">
        <v>240</v>
      </c>
      <c r="E132" s="44" t="s">
        <v>490</v>
      </c>
      <c r="F132" s="221"/>
      <c r="G132" s="186">
        <v>100100</v>
      </c>
      <c r="H132" s="221"/>
      <c r="I132" s="181">
        <v>18983</v>
      </c>
      <c r="J132" s="185">
        <f>SUM(J133:J140)</f>
        <v>3500</v>
      </c>
    </row>
    <row r="133" spans="1:10" ht="33">
      <c r="A133" s="94" t="s">
        <v>322</v>
      </c>
      <c r="B133" s="95" t="s">
        <v>119</v>
      </c>
      <c r="C133" s="20" t="s">
        <v>371</v>
      </c>
      <c r="D133" s="199"/>
      <c r="E133" s="92" t="s">
        <v>487</v>
      </c>
      <c r="F133" s="221"/>
      <c r="G133" s="187">
        <v>4159</v>
      </c>
      <c r="H133" s="221"/>
      <c r="I133" s="181">
        <v>3050</v>
      </c>
      <c r="J133" s="188">
        <v>500</v>
      </c>
    </row>
    <row r="134" spans="1:10" ht="33">
      <c r="A134" s="94" t="s">
        <v>323</v>
      </c>
      <c r="B134" s="97" t="s">
        <v>120</v>
      </c>
      <c r="C134" s="20" t="s">
        <v>371</v>
      </c>
      <c r="D134" s="199"/>
      <c r="E134" s="92" t="s">
        <v>487</v>
      </c>
      <c r="F134" s="221"/>
      <c r="G134" s="98">
        <v>3236</v>
      </c>
      <c r="H134" s="221"/>
      <c r="I134" s="181">
        <v>2470</v>
      </c>
      <c r="J134" s="188">
        <v>400</v>
      </c>
    </row>
    <row r="135" spans="1:10" ht="33">
      <c r="A135" s="94" t="s">
        <v>324</v>
      </c>
      <c r="B135" s="97" t="s">
        <v>121</v>
      </c>
      <c r="C135" s="20" t="s">
        <v>371</v>
      </c>
      <c r="D135" s="199"/>
      <c r="E135" s="92" t="s">
        <v>487</v>
      </c>
      <c r="F135" s="221"/>
      <c r="G135" s="98">
        <v>2641</v>
      </c>
      <c r="H135" s="221"/>
      <c r="I135" s="181">
        <v>220</v>
      </c>
      <c r="J135" s="188">
        <v>360</v>
      </c>
    </row>
    <row r="136" spans="1:10" ht="66">
      <c r="A136" s="94" t="s">
        <v>325</v>
      </c>
      <c r="B136" s="97" t="s">
        <v>122</v>
      </c>
      <c r="C136" s="20" t="s">
        <v>371</v>
      </c>
      <c r="D136" s="199"/>
      <c r="E136" s="99"/>
      <c r="F136" s="221"/>
      <c r="G136" s="187">
        <v>1629</v>
      </c>
      <c r="H136" s="221"/>
      <c r="I136" s="181">
        <v>1400</v>
      </c>
      <c r="J136" s="188">
        <v>200</v>
      </c>
    </row>
    <row r="137" spans="1:10" ht="33">
      <c r="A137" s="94" t="s">
        <v>123</v>
      </c>
      <c r="B137" s="100" t="s">
        <v>263</v>
      </c>
      <c r="C137" s="20" t="s">
        <v>371</v>
      </c>
      <c r="D137" s="199"/>
      <c r="E137" s="92" t="s">
        <v>372</v>
      </c>
      <c r="F137" s="221"/>
      <c r="G137" s="96">
        <v>1884</v>
      </c>
      <c r="H137" s="221"/>
      <c r="I137" s="181">
        <v>1400</v>
      </c>
      <c r="J137" s="188">
        <v>430</v>
      </c>
    </row>
    <row r="138" spans="1:10" ht="33">
      <c r="A138" s="94" t="s">
        <v>124</v>
      </c>
      <c r="B138" s="95" t="s">
        <v>331</v>
      </c>
      <c r="C138" s="20" t="s">
        <v>371</v>
      </c>
      <c r="D138" s="199"/>
      <c r="E138" s="92" t="s">
        <v>372</v>
      </c>
      <c r="F138" s="221"/>
      <c r="G138" s="96">
        <v>4908</v>
      </c>
      <c r="H138" s="221"/>
      <c r="I138" s="181">
        <v>3533</v>
      </c>
      <c r="J138" s="188">
        <v>580</v>
      </c>
    </row>
    <row r="139" spans="1:10" ht="33">
      <c r="A139" s="94" t="s">
        <v>125</v>
      </c>
      <c r="B139" s="95" t="s">
        <v>264</v>
      </c>
      <c r="C139" s="20" t="s">
        <v>371</v>
      </c>
      <c r="D139" s="199"/>
      <c r="E139" s="92" t="s">
        <v>372</v>
      </c>
      <c r="F139" s="221"/>
      <c r="G139" s="183">
        <v>4764</v>
      </c>
      <c r="H139" s="221"/>
      <c r="I139" s="181">
        <v>3700</v>
      </c>
      <c r="J139" s="188">
        <v>700</v>
      </c>
    </row>
    <row r="140" spans="1:10" ht="66">
      <c r="A140" s="94" t="s">
        <v>126</v>
      </c>
      <c r="B140" s="95" t="s">
        <v>127</v>
      </c>
      <c r="C140" s="20" t="s">
        <v>371</v>
      </c>
      <c r="D140" s="199"/>
      <c r="E140" s="92" t="s">
        <v>372</v>
      </c>
      <c r="F140" s="221"/>
      <c r="G140" s="183">
        <v>2385</v>
      </c>
      <c r="H140" s="221"/>
      <c r="I140" s="181">
        <v>1430</v>
      </c>
      <c r="J140" s="188">
        <v>330</v>
      </c>
    </row>
    <row r="141" spans="1:10" ht="33">
      <c r="A141" s="30" t="s">
        <v>359</v>
      </c>
      <c r="B141" s="44" t="s">
        <v>128</v>
      </c>
      <c r="C141" s="20"/>
      <c r="D141" s="199" t="s">
        <v>237</v>
      </c>
      <c r="E141" s="44" t="s">
        <v>490</v>
      </c>
      <c r="F141" s="221"/>
      <c r="G141" s="186">
        <v>59500</v>
      </c>
      <c r="H141" s="221"/>
      <c r="I141" s="181">
        <v>12680</v>
      </c>
      <c r="J141" s="185">
        <v>500</v>
      </c>
    </row>
    <row r="142" spans="1:10" ht="33">
      <c r="A142" s="94" t="s">
        <v>322</v>
      </c>
      <c r="B142" s="95" t="s">
        <v>262</v>
      </c>
      <c r="C142" s="20" t="s">
        <v>371</v>
      </c>
      <c r="D142" s="199"/>
      <c r="E142" s="99" t="s">
        <v>372</v>
      </c>
      <c r="F142" s="221"/>
      <c r="G142" s="96">
        <v>3754</v>
      </c>
      <c r="H142" s="221"/>
      <c r="I142" s="181">
        <v>3100</v>
      </c>
      <c r="J142" s="185">
        <v>500</v>
      </c>
    </row>
    <row r="143" spans="1:10" ht="49.5">
      <c r="A143" s="45" t="s">
        <v>506</v>
      </c>
      <c r="B143" s="46" t="s">
        <v>129</v>
      </c>
      <c r="C143" s="20"/>
      <c r="D143" s="199"/>
      <c r="E143" s="101"/>
      <c r="F143" s="221"/>
      <c r="G143" s="102">
        <v>25964</v>
      </c>
      <c r="H143" s="221"/>
      <c r="I143" s="181"/>
      <c r="J143" s="102">
        <v>11000</v>
      </c>
    </row>
    <row r="144" spans="1:10" ht="33">
      <c r="A144" s="25" t="s">
        <v>374</v>
      </c>
      <c r="B144" s="28" t="s">
        <v>455</v>
      </c>
      <c r="C144" s="20"/>
      <c r="D144" s="199"/>
      <c r="E144" s="20"/>
      <c r="F144" s="221"/>
      <c r="G144" s="185">
        <f>SUM(G146:G149)</f>
        <v>25964</v>
      </c>
      <c r="H144" s="221"/>
      <c r="I144" s="181"/>
      <c r="J144" s="185">
        <f>SUM(J146:J149)</f>
        <v>11000</v>
      </c>
    </row>
    <row r="145" spans="1:10" ht="33">
      <c r="A145" s="30" t="s">
        <v>368</v>
      </c>
      <c r="B145" s="44" t="s">
        <v>130</v>
      </c>
      <c r="C145" s="20" t="s">
        <v>371</v>
      </c>
      <c r="D145" s="199" t="s">
        <v>241</v>
      </c>
      <c r="E145" s="20"/>
      <c r="F145" s="221"/>
      <c r="G145" s="185">
        <v>25964</v>
      </c>
      <c r="H145" s="221"/>
      <c r="I145" s="181"/>
      <c r="J145" s="185">
        <v>11000</v>
      </c>
    </row>
    <row r="146" spans="1:10" ht="16.5">
      <c r="A146" s="89" t="s">
        <v>322</v>
      </c>
      <c r="B146" s="31" t="s">
        <v>131</v>
      </c>
      <c r="C146" s="20" t="s">
        <v>371</v>
      </c>
      <c r="D146" s="199"/>
      <c r="E146" s="103"/>
      <c r="F146" s="221"/>
      <c r="G146" s="63">
        <v>6700</v>
      </c>
      <c r="H146" s="221"/>
      <c r="I146" s="181"/>
      <c r="J146" s="87">
        <v>3968</v>
      </c>
    </row>
    <row r="147" spans="1:10" ht="49.5">
      <c r="A147" s="89" t="s">
        <v>323</v>
      </c>
      <c r="B147" s="31" t="s">
        <v>132</v>
      </c>
      <c r="C147" s="20" t="s">
        <v>371</v>
      </c>
      <c r="D147" s="199"/>
      <c r="E147" s="103"/>
      <c r="F147" s="221"/>
      <c r="G147" s="63">
        <v>6655</v>
      </c>
      <c r="H147" s="221"/>
      <c r="I147" s="181"/>
      <c r="J147" s="87">
        <v>3271</v>
      </c>
    </row>
    <row r="148" spans="1:10" ht="33">
      <c r="A148" s="89" t="s">
        <v>324</v>
      </c>
      <c r="B148" s="31" t="s">
        <v>133</v>
      </c>
      <c r="C148" s="20" t="s">
        <v>371</v>
      </c>
      <c r="D148" s="199"/>
      <c r="E148" s="103"/>
      <c r="F148" s="221"/>
      <c r="G148" s="63">
        <v>7420</v>
      </c>
      <c r="H148" s="221"/>
      <c r="I148" s="181"/>
      <c r="J148" s="87">
        <v>1648</v>
      </c>
    </row>
    <row r="149" spans="1:10" ht="49.5">
      <c r="A149" s="89" t="s">
        <v>325</v>
      </c>
      <c r="B149" s="31" t="s">
        <v>280</v>
      </c>
      <c r="C149" s="20" t="s">
        <v>371</v>
      </c>
      <c r="D149" s="199"/>
      <c r="E149" s="103"/>
      <c r="F149" s="221"/>
      <c r="G149" s="63">
        <v>5189</v>
      </c>
      <c r="H149" s="221"/>
      <c r="I149" s="181"/>
      <c r="J149" s="87">
        <v>2113</v>
      </c>
    </row>
    <row r="150" spans="1:10" ht="33">
      <c r="A150" s="45" t="s">
        <v>387</v>
      </c>
      <c r="B150" s="46" t="s">
        <v>330</v>
      </c>
      <c r="C150" s="20"/>
      <c r="D150" s="199"/>
      <c r="E150" s="47"/>
      <c r="F150" s="221"/>
      <c r="G150" s="180">
        <f aca="true" t="shared" si="3" ref="G150:J151">G151</f>
        <v>75000</v>
      </c>
      <c r="H150" s="180">
        <f t="shared" si="3"/>
        <v>0</v>
      </c>
      <c r="I150" s="180">
        <f t="shared" si="3"/>
        <v>28800</v>
      </c>
      <c r="J150" s="180">
        <f t="shared" si="3"/>
        <v>14000</v>
      </c>
    </row>
    <row r="151" spans="1:10" ht="33">
      <c r="A151" s="25" t="s">
        <v>374</v>
      </c>
      <c r="B151" s="28" t="s">
        <v>422</v>
      </c>
      <c r="C151" s="20"/>
      <c r="D151" s="199"/>
      <c r="E151" s="27"/>
      <c r="F151" s="221"/>
      <c r="G151" s="180">
        <f t="shared" si="3"/>
        <v>75000</v>
      </c>
      <c r="H151" s="180">
        <f t="shared" si="3"/>
        <v>0</v>
      </c>
      <c r="I151" s="180">
        <f t="shared" si="3"/>
        <v>28800</v>
      </c>
      <c r="J151" s="180">
        <f t="shared" si="3"/>
        <v>14000</v>
      </c>
    </row>
    <row r="152" spans="1:10" ht="33">
      <c r="A152" s="104">
        <v>1</v>
      </c>
      <c r="B152" s="31" t="s">
        <v>332</v>
      </c>
      <c r="C152" s="20" t="s">
        <v>369</v>
      </c>
      <c r="D152" s="199" t="s">
        <v>240</v>
      </c>
      <c r="E152" s="20" t="s">
        <v>342</v>
      </c>
      <c r="F152" s="221"/>
      <c r="G152" s="29">
        <v>75000</v>
      </c>
      <c r="H152" s="221"/>
      <c r="I152" s="181">
        <v>28800</v>
      </c>
      <c r="J152" s="181">
        <v>14000</v>
      </c>
    </row>
    <row r="153" spans="1:10" ht="33">
      <c r="A153" s="45" t="s">
        <v>388</v>
      </c>
      <c r="B153" s="46" t="s">
        <v>281</v>
      </c>
      <c r="C153" s="20"/>
      <c r="D153" s="199"/>
      <c r="E153" s="47"/>
      <c r="F153" s="221"/>
      <c r="G153" s="180">
        <f>G154+G156</f>
        <v>30000</v>
      </c>
      <c r="H153" s="180">
        <f>H154+H156</f>
        <v>0</v>
      </c>
      <c r="I153" s="180">
        <f>I154+I156</f>
        <v>10867</v>
      </c>
      <c r="J153" s="180">
        <f>J154+J156</f>
        <v>8000</v>
      </c>
    </row>
    <row r="154" spans="1:10" ht="33">
      <c r="A154" s="25" t="s">
        <v>374</v>
      </c>
      <c r="B154" s="28" t="s">
        <v>422</v>
      </c>
      <c r="C154" s="20"/>
      <c r="D154" s="199"/>
      <c r="E154" s="27"/>
      <c r="F154" s="221"/>
      <c r="G154" s="180">
        <f>G155</f>
        <v>20000</v>
      </c>
      <c r="H154" s="180">
        <f>H155</f>
        <v>0</v>
      </c>
      <c r="I154" s="180">
        <f>I155</f>
        <v>10867</v>
      </c>
      <c r="J154" s="180">
        <f>J155</f>
        <v>3800</v>
      </c>
    </row>
    <row r="155" spans="1:10" ht="49.5">
      <c r="A155" s="30" t="s">
        <v>368</v>
      </c>
      <c r="B155" s="19" t="s">
        <v>282</v>
      </c>
      <c r="C155" s="20" t="s">
        <v>371</v>
      </c>
      <c r="D155" s="199" t="s">
        <v>236</v>
      </c>
      <c r="E155" s="20" t="s">
        <v>344</v>
      </c>
      <c r="F155" s="221"/>
      <c r="G155" s="55">
        <v>20000</v>
      </c>
      <c r="H155" s="221"/>
      <c r="I155" s="181">
        <v>10867</v>
      </c>
      <c r="J155" s="181">
        <v>3800</v>
      </c>
    </row>
    <row r="156" spans="1:10" ht="33">
      <c r="A156" s="25" t="s">
        <v>375</v>
      </c>
      <c r="B156" s="28" t="s">
        <v>455</v>
      </c>
      <c r="C156" s="20"/>
      <c r="D156" s="199"/>
      <c r="E156" s="79"/>
      <c r="F156" s="221"/>
      <c r="G156" s="56">
        <f>G157</f>
        <v>10000</v>
      </c>
      <c r="H156" s="56">
        <f>H157</f>
        <v>0</v>
      </c>
      <c r="I156" s="56">
        <f>I157</f>
        <v>0</v>
      </c>
      <c r="J156" s="56">
        <f>J157</f>
        <v>4200</v>
      </c>
    </row>
    <row r="157" spans="1:10" ht="66">
      <c r="A157" s="30" t="s">
        <v>368</v>
      </c>
      <c r="B157" s="19" t="s">
        <v>283</v>
      </c>
      <c r="C157" s="20" t="s">
        <v>371</v>
      </c>
      <c r="D157" s="199" t="s">
        <v>236</v>
      </c>
      <c r="E157" s="79" t="s">
        <v>485</v>
      </c>
      <c r="F157" s="221"/>
      <c r="G157" s="54">
        <v>10000</v>
      </c>
      <c r="H157" s="221"/>
      <c r="I157" s="181">
        <v>0</v>
      </c>
      <c r="J157" s="181">
        <v>4200</v>
      </c>
    </row>
    <row r="158" spans="1:10" ht="33">
      <c r="A158" s="105" t="s">
        <v>389</v>
      </c>
      <c r="B158" s="46" t="s">
        <v>284</v>
      </c>
      <c r="C158" s="20"/>
      <c r="D158" s="199"/>
      <c r="E158" s="20"/>
      <c r="F158" s="221"/>
      <c r="G158" s="106">
        <f aca="true" t="shared" si="4" ref="G158:J159">G159</f>
        <v>257147</v>
      </c>
      <c r="H158" s="106">
        <f t="shared" si="4"/>
        <v>0</v>
      </c>
      <c r="I158" s="106">
        <f t="shared" si="4"/>
        <v>58560</v>
      </c>
      <c r="J158" s="106">
        <f t="shared" si="4"/>
        <v>8500</v>
      </c>
    </row>
    <row r="159" spans="1:10" ht="16.5">
      <c r="A159" s="25" t="s">
        <v>374</v>
      </c>
      <c r="B159" s="28" t="s">
        <v>486</v>
      </c>
      <c r="C159" s="20"/>
      <c r="D159" s="199"/>
      <c r="E159" s="20"/>
      <c r="F159" s="221"/>
      <c r="G159" s="106">
        <f t="shared" si="4"/>
        <v>257147</v>
      </c>
      <c r="H159" s="106">
        <f t="shared" si="4"/>
        <v>0</v>
      </c>
      <c r="I159" s="106">
        <f t="shared" si="4"/>
        <v>58560</v>
      </c>
      <c r="J159" s="106">
        <f t="shared" si="4"/>
        <v>8500</v>
      </c>
    </row>
    <row r="160" spans="1:10" ht="49.5">
      <c r="A160" s="89">
        <v>1</v>
      </c>
      <c r="B160" s="107" t="s">
        <v>393</v>
      </c>
      <c r="C160" s="20" t="s">
        <v>369</v>
      </c>
      <c r="D160" s="199"/>
      <c r="E160" s="20" t="s">
        <v>490</v>
      </c>
      <c r="F160" s="221"/>
      <c r="G160" s="108">
        <v>257147</v>
      </c>
      <c r="H160" s="221"/>
      <c r="I160" s="181">
        <v>58560</v>
      </c>
      <c r="J160" s="32">
        <v>8500</v>
      </c>
    </row>
    <row r="161" spans="1:10" ht="99">
      <c r="A161" s="109" t="s">
        <v>389</v>
      </c>
      <c r="B161" s="110" t="s">
        <v>285</v>
      </c>
      <c r="C161" s="20"/>
      <c r="D161" s="199"/>
      <c r="E161" s="110"/>
      <c r="F161" s="221"/>
      <c r="G161" s="182">
        <f>SUM(G162:G163)</f>
        <v>7405</v>
      </c>
      <c r="H161" s="182">
        <f>SUM(H162:H163)</f>
        <v>0</v>
      </c>
      <c r="I161" s="182">
        <f>SUM(I162:I163)</f>
        <v>60</v>
      </c>
      <c r="J161" s="182">
        <f>SUM(J162:J163)</f>
        <v>2000</v>
      </c>
    </row>
    <row r="162" spans="1:10" ht="33">
      <c r="A162" s="66">
        <v>1</v>
      </c>
      <c r="B162" s="67" t="s">
        <v>286</v>
      </c>
      <c r="C162" s="20" t="s">
        <v>371</v>
      </c>
      <c r="D162" s="199" t="s">
        <v>238</v>
      </c>
      <c r="E162" s="66" t="s">
        <v>397</v>
      </c>
      <c r="F162" s="221"/>
      <c r="G162" s="111">
        <v>4097</v>
      </c>
      <c r="H162" s="221"/>
      <c r="I162" s="181">
        <v>30</v>
      </c>
      <c r="J162" s="111">
        <v>1000</v>
      </c>
    </row>
    <row r="163" spans="1:10" ht="33">
      <c r="A163" s="66">
        <v>2</v>
      </c>
      <c r="B163" s="67" t="s">
        <v>287</v>
      </c>
      <c r="C163" s="20" t="s">
        <v>371</v>
      </c>
      <c r="D163" s="199" t="s">
        <v>237</v>
      </c>
      <c r="E163" s="66" t="s">
        <v>397</v>
      </c>
      <c r="F163" s="221"/>
      <c r="G163" s="111">
        <v>3308</v>
      </c>
      <c r="H163" s="221"/>
      <c r="I163" s="181">
        <v>30</v>
      </c>
      <c r="J163" s="111">
        <v>1000</v>
      </c>
    </row>
    <row r="164" spans="1:10" ht="66">
      <c r="A164" s="112" t="s">
        <v>369</v>
      </c>
      <c r="B164" s="112" t="s">
        <v>194</v>
      </c>
      <c r="C164" s="20"/>
      <c r="D164" s="199"/>
      <c r="E164" s="101"/>
      <c r="F164" s="221"/>
      <c r="G164" s="102">
        <f>G165+G251+G314+G336+G355+G384+G395+G398</f>
        <v>2762393.425</v>
      </c>
      <c r="H164" s="102">
        <f>H165+H251+H314+H336+H355+H384+H395+H398</f>
        <v>0</v>
      </c>
      <c r="I164" s="102">
        <f>I165+I251+I314+I336+I355+I384+I395+I398</f>
        <v>658050</v>
      </c>
      <c r="J164" s="102">
        <f>J165+J251+J314+J336+J355+J384+J395+J398</f>
        <v>252654</v>
      </c>
    </row>
    <row r="165" spans="1:10" ht="33">
      <c r="A165" s="113" t="s">
        <v>356</v>
      </c>
      <c r="B165" s="113" t="s">
        <v>195</v>
      </c>
      <c r="C165" s="20"/>
      <c r="D165" s="199"/>
      <c r="E165" s="114"/>
      <c r="F165" s="221"/>
      <c r="G165" s="115">
        <f>G166+G182+G196+G226+G238</f>
        <v>813535.425</v>
      </c>
      <c r="H165" s="115">
        <f>H166+H182+H196+H226+H238</f>
        <v>0</v>
      </c>
      <c r="I165" s="115">
        <f>I166+I182+I196+I226+I238</f>
        <v>346108</v>
      </c>
      <c r="J165" s="115">
        <f>J166+J182+J196+J226+J238</f>
        <v>87000</v>
      </c>
    </row>
    <row r="166" spans="1:10" ht="17.25">
      <c r="A166" s="22" t="s">
        <v>199</v>
      </c>
      <c r="B166" s="23" t="s">
        <v>273</v>
      </c>
      <c r="C166" s="116"/>
      <c r="D166" s="199"/>
      <c r="E166" s="117"/>
      <c r="F166" s="221"/>
      <c r="G166" s="118">
        <f>G167+G171+G177+G179</f>
        <v>162842</v>
      </c>
      <c r="H166" s="118">
        <f>H167+H171+H177+H179</f>
        <v>0</v>
      </c>
      <c r="I166" s="118">
        <f>I167+I171+I177+I179</f>
        <v>91970</v>
      </c>
      <c r="J166" s="118">
        <f>J167+J171+J177+J179</f>
        <v>16541</v>
      </c>
    </row>
    <row r="167" spans="1:10" ht="17.25">
      <c r="A167" s="22"/>
      <c r="B167" s="119" t="s">
        <v>295</v>
      </c>
      <c r="C167" s="20"/>
      <c r="D167" s="199"/>
      <c r="E167" s="120"/>
      <c r="F167" s="221"/>
      <c r="G167" s="225">
        <f>G168+G169+G170</f>
        <v>40028</v>
      </c>
      <c r="H167" s="225">
        <f>H168+H169+H170</f>
        <v>0</v>
      </c>
      <c r="I167" s="225">
        <f>I168+I169+I170</f>
        <v>17060</v>
      </c>
      <c r="J167" s="225">
        <f>J168+J169+J170</f>
        <v>6900</v>
      </c>
    </row>
    <row r="168" spans="1:10" ht="49.5">
      <c r="A168" s="122">
        <v>1</v>
      </c>
      <c r="B168" s="123" t="s">
        <v>276</v>
      </c>
      <c r="C168" s="20" t="s">
        <v>371</v>
      </c>
      <c r="D168" s="199" t="s">
        <v>236</v>
      </c>
      <c r="E168" s="122" t="s">
        <v>317</v>
      </c>
      <c r="F168" s="221"/>
      <c r="G168" s="111">
        <v>13564</v>
      </c>
      <c r="H168" s="221"/>
      <c r="I168" s="181">
        <v>9560</v>
      </c>
      <c r="J168" s="111">
        <v>3700</v>
      </c>
    </row>
    <row r="169" spans="1:10" ht="33">
      <c r="A169" s="122" t="s">
        <v>359</v>
      </c>
      <c r="B169" s="123" t="s">
        <v>277</v>
      </c>
      <c r="C169" s="20" t="s">
        <v>371</v>
      </c>
      <c r="D169" s="199" t="s">
        <v>236</v>
      </c>
      <c r="E169" s="122" t="s">
        <v>317</v>
      </c>
      <c r="F169" s="221"/>
      <c r="G169" s="111">
        <v>18472</v>
      </c>
      <c r="H169" s="221"/>
      <c r="I169" s="181">
        <v>1500</v>
      </c>
      <c r="J169" s="111">
        <v>1500</v>
      </c>
    </row>
    <row r="170" spans="1:10" ht="33">
      <c r="A170" s="122" t="s">
        <v>360</v>
      </c>
      <c r="B170" s="123" t="s">
        <v>296</v>
      </c>
      <c r="C170" s="20" t="s">
        <v>371</v>
      </c>
      <c r="D170" s="199" t="s">
        <v>238</v>
      </c>
      <c r="E170" s="122" t="s">
        <v>196</v>
      </c>
      <c r="F170" s="221"/>
      <c r="G170" s="111">
        <v>7992</v>
      </c>
      <c r="H170" s="221"/>
      <c r="I170" s="181">
        <v>6000</v>
      </c>
      <c r="J170" s="111">
        <v>1700</v>
      </c>
    </row>
    <row r="171" spans="1:10" ht="33">
      <c r="A171" s="124"/>
      <c r="B171" s="119" t="s">
        <v>106</v>
      </c>
      <c r="C171" s="20"/>
      <c r="D171" s="199"/>
      <c r="E171" s="124"/>
      <c r="F171" s="221"/>
      <c r="G171" s="225">
        <f>G172+G173+G174+G175+G176</f>
        <v>111661</v>
      </c>
      <c r="H171" s="225">
        <f>H172+H173+H174+H175+H176</f>
        <v>0</v>
      </c>
      <c r="I171" s="225">
        <f>I172+I173+I174+I175+I176</f>
        <v>72336</v>
      </c>
      <c r="J171" s="225">
        <f>J172+J173+J174+J175+J176</f>
        <v>5241</v>
      </c>
    </row>
    <row r="172" spans="1:10" ht="33">
      <c r="A172" s="122">
        <v>1</v>
      </c>
      <c r="B172" s="123" t="s">
        <v>134</v>
      </c>
      <c r="C172" s="20" t="s">
        <v>371</v>
      </c>
      <c r="D172" s="199" t="s">
        <v>236</v>
      </c>
      <c r="E172" s="122" t="s">
        <v>318</v>
      </c>
      <c r="F172" s="221"/>
      <c r="G172" s="111">
        <v>6054</v>
      </c>
      <c r="H172" s="221"/>
      <c r="I172" s="181">
        <v>3929</v>
      </c>
      <c r="J172" s="111">
        <v>2100</v>
      </c>
    </row>
    <row r="173" spans="1:10" ht="49.5">
      <c r="A173" s="122" t="s">
        <v>359</v>
      </c>
      <c r="B173" s="123" t="s">
        <v>135</v>
      </c>
      <c r="C173" s="20" t="s">
        <v>371</v>
      </c>
      <c r="D173" s="199" t="s">
        <v>236</v>
      </c>
      <c r="E173" s="122" t="s">
        <v>317</v>
      </c>
      <c r="F173" s="221"/>
      <c r="G173" s="111">
        <v>1667</v>
      </c>
      <c r="H173" s="221"/>
      <c r="I173" s="181">
        <v>1200</v>
      </c>
      <c r="J173" s="111">
        <v>391</v>
      </c>
    </row>
    <row r="174" spans="1:10" ht="66">
      <c r="A174" s="122" t="s">
        <v>360</v>
      </c>
      <c r="B174" s="123" t="s">
        <v>278</v>
      </c>
      <c r="C174" s="20" t="s">
        <v>371</v>
      </c>
      <c r="D174" s="199" t="s">
        <v>236</v>
      </c>
      <c r="E174" s="122" t="s">
        <v>316</v>
      </c>
      <c r="F174" s="221"/>
      <c r="G174" s="111">
        <v>93772</v>
      </c>
      <c r="H174" s="221"/>
      <c r="I174" s="181">
        <v>59137</v>
      </c>
      <c r="J174" s="111">
        <v>1100</v>
      </c>
    </row>
    <row r="175" spans="1:10" ht="49.5">
      <c r="A175" s="122" t="s">
        <v>361</v>
      </c>
      <c r="B175" s="123" t="s">
        <v>36</v>
      </c>
      <c r="C175" s="20" t="s">
        <v>371</v>
      </c>
      <c r="D175" s="199" t="s">
        <v>236</v>
      </c>
      <c r="E175" s="122" t="s">
        <v>319</v>
      </c>
      <c r="F175" s="221"/>
      <c r="G175" s="111">
        <v>5074</v>
      </c>
      <c r="H175" s="221"/>
      <c r="I175" s="181">
        <v>3890</v>
      </c>
      <c r="J175" s="111">
        <v>950</v>
      </c>
    </row>
    <row r="176" spans="1:10" ht="33">
      <c r="A176" s="122" t="s">
        <v>362</v>
      </c>
      <c r="B176" s="123" t="s">
        <v>297</v>
      </c>
      <c r="C176" s="20" t="s">
        <v>371</v>
      </c>
      <c r="D176" s="199" t="s">
        <v>236</v>
      </c>
      <c r="E176" s="122" t="s">
        <v>317</v>
      </c>
      <c r="F176" s="221"/>
      <c r="G176" s="111">
        <v>5094</v>
      </c>
      <c r="H176" s="221"/>
      <c r="I176" s="181">
        <v>4180</v>
      </c>
      <c r="J176" s="111">
        <v>700</v>
      </c>
    </row>
    <row r="177" spans="1:10" ht="16.5">
      <c r="A177" s="124"/>
      <c r="B177" s="119" t="s">
        <v>275</v>
      </c>
      <c r="C177" s="20"/>
      <c r="D177" s="199"/>
      <c r="E177" s="124"/>
      <c r="F177" s="221"/>
      <c r="G177" s="225">
        <f>G178</f>
        <v>5780</v>
      </c>
      <c r="H177" s="225">
        <f>H178</f>
        <v>0</v>
      </c>
      <c r="I177" s="225">
        <f>I178</f>
        <v>2424</v>
      </c>
      <c r="J177" s="225">
        <f>J178</f>
        <v>2500</v>
      </c>
    </row>
    <row r="178" spans="1:10" ht="66">
      <c r="A178" s="122" t="s">
        <v>368</v>
      </c>
      <c r="B178" s="123" t="s">
        <v>298</v>
      </c>
      <c r="C178" s="20" t="s">
        <v>371</v>
      </c>
      <c r="D178" s="199" t="s">
        <v>236</v>
      </c>
      <c r="E178" s="122" t="s">
        <v>319</v>
      </c>
      <c r="F178" s="221"/>
      <c r="G178" s="111">
        <v>5780</v>
      </c>
      <c r="H178" s="221"/>
      <c r="I178" s="181">
        <v>2424</v>
      </c>
      <c r="J178" s="111">
        <v>2500</v>
      </c>
    </row>
    <row r="179" spans="1:10" ht="33">
      <c r="A179" s="124"/>
      <c r="B179" s="119" t="s">
        <v>299</v>
      </c>
      <c r="C179" s="20"/>
      <c r="D179" s="199"/>
      <c r="E179" s="124"/>
      <c r="F179" s="221"/>
      <c r="G179" s="225">
        <f>G180+G181</f>
        <v>5373</v>
      </c>
      <c r="H179" s="225">
        <f>H180+H181</f>
        <v>0</v>
      </c>
      <c r="I179" s="225">
        <f>I180+I181</f>
        <v>150</v>
      </c>
      <c r="J179" s="225">
        <f>J180+J181</f>
        <v>1900</v>
      </c>
    </row>
    <row r="180" spans="1:10" ht="33">
      <c r="A180" s="122" t="s">
        <v>368</v>
      </c>
      <c r="B180" s="123" t="s">
        <v>300</v>
      </c>
      <c r="C180" s="20" t="s">
        <v>371</v>
      </c>
      <c r="D180" s="199" t="s">
        <v>241</v>
      </c>
      <c r="E180" s="122" t="s">
        <v>319</v>
      </c>
      <c r="F180" s="221"/>
      <c r="G180" s="111">
        <v>2814</v>
      </c>
      <c r="H180" s="221"/>
      <c r="I180" s="181">
        <v>50</v>
      </c>
      <c r="J180" s="111">
        <v>1000</v>
      </c>
    </row>
    <row r="181" spans="1:10" ht="33">
      <c r="A181" s="122" t="s">
        <v>359</v>
      </c>
      <c r="B181" s="123" t="s">
        <v>301</v>
      </c>
      <c r="C181" s="20" t="s">
        <v>371</v>
      </c>
      <c r="D181" s="199" t="s">
        <v>236</v>
      </c>
      <c r="E181" s="122" t="s">
        <v>319</v>
      </c>
      <c r="F181" s="221"/>
      <c r="G181" s="111">
        <v>2559</v>
      </c>
      <c r="H181" s="221"/>
      <c r="I181" s="181">
        <v>100</v>
      </c>
      <c r="J181" s="111">
        <v>900</v>
      </c>
    </row>
    <row r="182" spans="1:10" ht="17.25">
      <c r="A182" s="22" t="s">
        <v>509</v>
      </c>
      <c r="B182" s="23" t="s">
        <v>302</v>
      </c>
      <c r="C182" s="116"/>
      <c r="D182" s="199"/>
      <c r="E182" s="117"/>
      <c r="F182" s="221"/>
      <c r="G182" s="118">
        <f>G183+G186+G191</f>
        <v>71308.425</v>
      </c>
      <c r="H182" s="118">
        <f>H183+H186+H191</f>
        <v>0</v>
      </c>
      <c r="I182" s="118">
        <f>I183+I186+I191</f>
        <v>24620</v>
      </c>
      <c r="J182" s="118">
        <f>J183+J186+J191</f>
        <v>17000</v>
      </c>
    </row>
    <row r="183" spans="1:10" ht="16.5">
      <c r="A183" s="124"/>
      <c r="B183" s="119" t="s">
        <v>303</v>
      </c>
      <c r="C183" s="20"/>
      <c r="D183" s="199"/>
      <c r="E183" s="124"/>
      <c r="F183" s="221"/>
      <c r="G183" s="225">
        <f>G184+G185</f>
        <v>17359.425</v>
      </c>
      <c r="H183" s="225">
        <f>H184+H185</f>
        <v>0</v>
      </c>
      <c r="I183" s="225">
        <f>I184+I185</f>
        <v>13870</v>
      </c>
      <c r="J183" s="225">
        <f>J184+J185</f>
        <v>2450</v>
      </c>
    </row>
    <row r="184" spans="1:10" ht="49.5">
      <c r="A184" s="122" t="s">
        <v>368</v>
      </c>
      <c r="B184" s="123" t="s">
        <v>398</v>
      </c>
      <c r="C184" s="20" t="s">
        <v>371</v>
      </c>
      <c r="D184" s="199" t="s">
        <v>236</v>
      </c>
      <c r="E184" s="122" t="s">
        <v>316</v>
      </c>
      <c r="F184" s="221"/>
      <c r="G184" s="111">
        <v>14736</v>
      </c>
      <c r="H184" s="221"/>
      <c r="I184" s="181">
        <v>12520</v>
      </c>
      <c r="J184" s="111">
        <v>1300</v>
      </c>
    </row>
    <row r="185" spans="1:10" ht="49.5">
      <c r="A185" s="122" t="s">
        <v>359</v>
      </c>
      <c r="B185" s="123" t="s">
        <v>0</v>
      </c>
      <c r="C185" s="20" t="s">
        <v>371</v>
      </c>
      <c r="D185" s="199" t="s">
        <v>236</v>
      </c>
      <c r="E185" s="160" t="s">
        <v>319</v>
      </c>
      <c r="F185" s="221"/>
      <c r="G185" s="111">
        <v>2623.425</v>
      </c>
      <c r="H185" s="221"/>
      <c r="I185" s="181">
        <v>1350</v>
      </c>
      <c r="J185" s="111">
        <v>1150</v>
      </c>
    </row>
    <row r="186" spans="1:10" ht="16.5">
      <c r="A186" s="124"/>
      <c r="B186" s="119" t="s">
        <v>275</v>
      </c>
      <c r="C186" s="20"/>
      <c r="D186" s="199"/>
      <c r="E186" s="124"/>
      <c r="F186" s="221"/>
      <c r="G186" s="225">
        <f>G187+G188+G189+G190</f>
        <v>29757</v>
      </c>
      <c r="H186" s="225">
        <f>H187+H188+H189+H190</f>
        <v>0</v>
      </c>
      <c r="I186" s="225">
        <f>I187+I188+I189+I190</f>
        <v>10650</v>
      </c>
      <c r="J186" s="225">
        <f>J187+J188+J189+J190</f>
        <v>6183</v>
      </c>
    </row>
    <row r="187" spans="1:10" ht="82.5">
      <c r="A187" s="122" t="s">
        <v>368</v>
      </c>
      <c r="B187" s="123" t="s">
        <v>1</v>
      </c>
      <c r="C187" s="20" t="s">
        <v>371</v>
      </c>
      <c r="D187" s="199" t="s">
        <v>236</v>
      </c>
      <c r="E187" s="160" t="s">
        <v>319</v>
      </c>
      <c r="F187" s="221"/>
      <c r="G187" s="111">
        <v>8800</v>
      </c>
      <c r="H187" s="221"/>
      <c r="I187" s="181">
        <v>3150</v>
      </c>
      <c r="J187" s="111">
        <v>1833</v>
      </c>
    </row>
    <row r="188" spans="1:10" ht="82.5">
      <c r="A188" s="125" t="s">
        <v>359</v>
      </c>
      <c r="B188" s="126" t="s">
        <v>2</v>
      </c>
      <c r="C188" s="20" t="s">
        <v>371</v>
      </c>
      <c r="D188" s="199" t="s">
        <v>236</v>
      </c>
      <c r="E188" s="125">
        <v>2013</v>
      </c>
      <c r="F188" s="221"/>
      <c r="G188" s="111">
        <v>3914</v>
      </c>
      <c r="H188" s="221"/>
      <c r="I188" s="181">
        <v>1400</v>
      </c>
      <c r="J188" s="111">
        <v>850</v>
      </c>
    </row>
    <row r="189" spans="1:10" ht="33">
      <c r="A189" s="125" t="s">
        <v>360</v>
      </c>
      <c r="B189" s="126" t="s">
        <v>3</v>
      </c>
      <c r="C189" s="20" t="s">
        <v>371</v>
      </c>
      <c r="D189" s="199" t="s">
        <v>236</v>
      </c>
      <c r="E189" s="125" t="s">
        <v>319</v>
      </c>
      <c r="F189" s="221"/>
      <c r="G189" s="111">
        <v>10143</v>
      </c>
      <c r="H189" s="221"/>
      <c r="I189" s="181">
        <v>3550</v>
      </c>
      <c r="J189" s="111">
        <v>2150</v>
      </c>
    </row>
    <row r="190" spans="1:10" ht="33">
      <c r="A190" s="125" t="s">
        <v>361</v>
      </c>
      <c r="B190" s="126" t="s">
        <v>4</v>
      </c>
      <c r="C190" s="20" t="s">
        <v>371</v>
      </c>
      <c r="D190" s="199" t="s">
        <v>236</v>
      </c>
      <c r="E190" s="125" t="s">
        <v>319</v>
      </c>
      <c r="F190" s="221"/>
      <c r="G190" s="111">
        <v>6900</v>
      </c>
      <c r="H190" s="221"/>
      <c r="I190" s="181">
        <v>2550</v>
      </c>
      <c r="J190" s="111">
        <v>1350</v>
      </c>
    </row>
    <row r="191" spans="1:10" ht="16.5">
      <c r="A191" s="127"/>
      <c r="B191" s="128" t="s">
        <v>279</v>
      </c>
      <c r="C191" s="20"/>
      <c r="D191" s="199"/>
      <c r="E191" s="127"/>
      <c r="F191" s="221"/>
      <c r="G191" s="225">
        <f>G192+G193+G194+G195</f>
        <v>24192</v>
      </c>
      <c r="H191" s="225">
        <f>H192+H193+H194+H195</f>
        <v>0</v>
      </c>
      <c r="I191" s="225">
        <f>I192+I193+I194+I195</f>
        <v>100</v>
      </c>
      <c r="J191" s="225">
        <f>J192+J193+J194+J195</f>
        <v>8367</v>
      </c>
    </row>
    <row r="192" spans="1:10" ht="49.5">
      <c r="A192" s="125" t="s">
        <v>368</v>
      </c>
      <c r="B192" s="126" t="s">
        <v>250</v>
      </c>
      <c r="C192" s="20" t="s">
        <v>371</v>
      </c>
      <c r="D192" s="199" t="s">
        <v>238</v>
      </c>
      <c r="E192" s="125" t="s">
        <v>197</v>
      </c>
      <c r="F192" s="221"/>
      <c r="G192" s="111">
        <v>5585</v>
      </c>
      <c r="H192" s="221"/>
      <c r="I192" s="181">
        <v>50</v>
      </c>
      <c r="J192" s="111">
        <v>1905</v>
      </c>
    </row>
    <row r="193" spans="1:10" ht="49.5">
      <c r="A193" s="125" t="s">
        <v>359</v>
      </c>
      <c r="B193" s="126" t="s">
        <v>304</v>
      </c>
      <c r="C193" s="20" t="s">
        <v>371</v>
      </c>
      <c r="D193" s="199" t="s">
        <v>236</v>
      </c>
      <c r="E193" s="125" t="s">
        <v>197</v>
      </c>
      <c r="F193" s="221"/>
      <c r="G193" s="111">
        <v>4606</v>
      </c>
      <c r="H193" s="221"/>
      <c r="I193" s="181"/>
      <c r="J193" s="111">
        <v>1612</v>
      </c>
    </row>
    <row r="194" spans="1:10" ht="49.5">
      <c r="A194" s="125" t="s">
        <v>360</v>
      </c>
      <c r="B194" s="126" t="s">
        <v>6</v>
      </c>
      <c r="C194" s="20" t="s">
        <v>371</v>
      </c>
      <c r="D194" s="199" t="s">
        <v>236</v>
      </c>
      <c r="E194" s="125" t="s">
        <v>197</v>
      </c>
      <c r="F194" s="221"/>
      <c r="G194" s="111">
        <v>10394</v>
      </c>
      <c r="H194" s="221"/>
      <c r="I194" s="181">
        <v>50</v>
      </c>
      <c r="J194" s="111">
        <v>3588</v>
      </c>
    </row>
    <row r="195" spans="1:10" ht="49.5">
      <c r="A195" s="125" t="s">
        <v>361</v>
      </c>
      <c r="B195" s="123" t="s">
        <v>7</v>
      </c>
      <c r="C195" s="20" t="s">
        <v>371</v>
      </c>
      <c r="D195" s="199" t="s">
        <v>236</v>
      </c>
      <c r="E195" s="122" t="s">
        <v>197</v>
      </c>
      <c r="F195" s="221"/>
      <c r="G195" s="111">
        <v>3607</v>
      </c>
      <c r="H195" s="221"/>
      <c r="I195" s="181"/>
      <c r="J195" s="111">
        <v>1262</v>
      </c>
    </row>
    <row r="196" spans="1:10" ht="17.25">
      <c r="A196" s="22" t="s">
        <v>200</v>
      </c>
      <c r="B196" s="23" t="s">
        <v>8</v>
      </c>
      <c r="C196" s="116"/>
      <c r="D196" s="199"/>
      <c r="E196" s="117"/>
      <c r="F196" s="221"/>
      <c r="G196" s="118">
        <f>G197+G209+G219</f>
        <v>116268</v>
      </c>
      <c r="H196" s="118">
        <f>H197+H209+H219</f>
        <v>0</v>
      </c>
      <c r="I196" s="118">
        <f>I197+I209+I219</f>
        <v>51681</v>
      </c>
      <c r="J196" s="118">
        <f>J197+J209+J219</f>
        <v>25000</v>
      </c>
    </row>
    <row r="197" spans="1:10" ht="16.5">
      <c r="A197" s="127"/>
      <c r="B197" s="128" t="s">
        <v>9</v>
      </c>
      <c r="C197" s="20"/>
      <c r="D197" s="199"/>
      <c r="E197" s="127"/>
      <c r="F197" s="221"/>
      <c r="G197" s="225">
        <f>SUM(G198:G208)</f>
        <v>59060</v>
      </c>
      <c r="H197" s="225">
        <f>SUM(H198:H208)</f>
        <v>0</v>
      </c>
      <c r="I197" s="225">
        <f>SUM(I198:I208)</f>
        <v>37061</v>
      </c>
      <c r="J197" s="225">
        <f>SUM(J198:J208)</f>
        <v>8002</v>
      </c>
    </row>
    <row r="198" spans="1:10" ht="33">
      <c r="A198" s="122">
        <v>1</v>
      </c>
      <c r="B198" s="123" t="s">
        <v>463</v>
      </c>
      <c r="C198" s="20" t="s">
        <v>371</v>
      </c>
      <c r="D198" s="199" t="s">
        <v>239</v>
      </c>
      <c r="E198" s="122" t="s">
        <v>318</v>
      </c>
      <c r="F198" s="221"/>
      <c r="G198" s="111">
        <v>3674</v>
      </c>
      <c r="H198" s="221"/>
      <c r="I198" s="181">
        <v>3247</v>
      </c>
      <c r="J198" s="111">
        <v>292</v>
      </c>
    </row>
    <row r="199" spans="1:10" ht="33">
      <c r="A199" s="122" t="s">
        <v>359</v>
      </c>
      <c r="B199" s="123" t="s">
        <v>464</v>
      </c>
      <c r="C199" s="20" t="s">
        <v>371</v>
      </c>
      <c r="D199" s="199" t="s">
        <v>240</v>
      </c>
      <c r="E199" s="122" t="s">
        <v>318</v>
      </c>
      <c r="F199" s="221"/>
      <c r="G199" s="111">
        <v>2337</v>
      </c>
      <c r="H199" s="221"/>
      <c r="I199" s="181">
        <v>1700</v>
      </c>
      <c r="J199" s="111">
        <v>400</v>
      </c>
    </row>
    <row r="200" spans="1:10" ht="16.5">
      <c r="A200" s="122" t="s">
        <v>360</v>
      </c>
      <c r="B200" s="123" t="s">
        <v>14</v>
      </c>
      <c r="C200" s="20" t="s">
        <v>371</v>
      </c>
      <c r="D200" s="199" t="s">
        <v>236</v>
      </c>
      <c r="E200" s="122" t="s">
        <v>318</v>
      </c>
      <c r="F200" s="221"/>
      <c r="G200" s="111">
        <v>5914</v>
      </c>
      <c r="H200" s="221"/>
      <c r="I200" s="181">
        <v>4784</v>
      </c>
      <c r="J200" s="111">
        <v>710</v>
      </c>
    </row>
    <row r="201" spans="1:10" ht="33">
      <c r="A201" s="122" t="s">
        <v>361</v>
      </c>
      <c r="B201" s="123" t="s">
        <v>145</v>
      </c>
      <c r="C201" s="20" t="s">
        <v>371</v>
      </c>
      <c r="D201" s="199" t="s">
        <v>239</v>
      </c>
      <c r="E201" s="122" t="s">
        <v>318</v>
      </c>
      <c r="F201" s="221"/>
      <c r="G201" s="111">
        <v>4111</v>
      </c>
      <c r="H201" s="221"/>
      <c r="I201" s="181">
        <v>2400</v>
      </c>
      <c r="J201" s="111">
        <v>1250</v>
      </c>
    </row>
    <row r="202" spans="1:10" ht="33">
      <c r="A202" s="122" t="s">
        <v>362</v>
      </c>
      <c r="B202" s="123" t="s">
        <v>465</v>
      </c>
      <c r="C202" s="20" t="s">
        <v>371</v>
      </c>
      <c r="D202" s="199" t="s">
        <v>240</v>
      </c>
      <c r="E202" s="122" t="s">
        <v>318</v>
      </c>
      <c r="F202" s="221"/>
      <c r="G202" s="111">
        <v>2419</v>
      </c>
      <c r="H202" s="221"/>
      <c r="I202" s="181">
        <v>1700</v>
      </c>
      <c r="J202" s="111">
        <v>500</v>
      </c>
    </row>
    <row r="203" spans="1:10" ht="33">
      <c r="A203" s="122" t="s">
        <v>363</v>
      </c>
      <c r="B203" s="123" t="s">
        <v>466</v>
      </c>
      <c r="C203" s="20" t="s">
        <v>371</v>
      </c>
      <c r="D203" s="199" t="s">
        <v>238</v>
      </c>
      <c r="E203" s="122" t="s">
        <v>318</v>
      </c>
      <c r="F203" s="221"/>
      <c r="G203" s="111">
        <v>3473</v>
      </c>
      <c r="H203" s="221"/>
      <c r="I203" s="181">
        <v>2700</v>
      </c>
      <c r="J203" s="111">
        <v>500</v>
      </c>
    </row>
    <row r="204" spans="1:10" ht="33">
      <c r="A204" s="122" t="s">
        <v>366</v>
      </c>
      <c r="B204" s="123" t="s">
        <v>203</v>
      </c>
      <c r="C204" s="20" t="s">
        <v>371</v>
      </c>
      <c r="D204" s="199" t="s">
        <v>237</v>
      </c>
      <c r="E204" s="122" t="s">
        <v>373</v>
      </c>
      <c r="F204" s="221"/>
      <c r="G204" s="111">
        <v>2923</v>
      </c>
      <c r="H204" s="221"/>
      <c r="I204" s="181">
        <v>2400</v>
      </c>
      <c r="J204" s="111">
        <v>250</v>
      </c>
    </row>
    <row r="205" spans="1:10" ht="33">
      <c r="A205" s="122" t="s">
        <v>367</v>
      </c>
      <c r="B205" s="123" t="s">
        <v>204</v>
      </c>
      <c r="C205" s="20" t="s">
        <v>371</v>
      </c>
      <c r="D205" s="199" t="s">
        <v>243</v>
      </c>
      <c r="E205" s="122" t="s">
        <v>373</v>
      </c>
      <c r="F205" s="221"/>
      <c r="G205" s="111">
        <v>2716</v>
      </c>
      <c r="H205" s="221"/>
      <c r="I205" s="181">
        <v>2100</v>
      </c>
      <c r="J205" s="111">
        <v>300</v>
      </c>
    </row>
    <row r="206" spans="1:10" ht="33">
      <c r="A206" s="122" t="s">
        <v>33</v>
      </c>
      <c r="B206" s="123" t="s">
        <v>205</v>
      </c>
      <c r="C206" s="20" t="s">
        <v>371</v>
      </c>
      <c r="D206" s="199" t="s">
        <v>243</v>
      </c>
      <c r="E206" s="122" t="s">
        <v>373</v>
      </c>
      <c r="F206" s="221"/>
      <c r="G206" s="111">
        <v>3102</v>
      </c>
      <c r="H206" s="221"/>
      <c r="I206" s="181">
        <v>1550</v>
      </c>
      <c r="J206" s="111">
        <v>1100</v>
      </c>
    </row>
    <row r="207" spans="1:10" ht="33">
      <c r="A207" s="122" t="s">
        <v>34</v>
      </c>
      <c r="B207" s="123" t="s">
        <v>206</v>
      </c>
      <c r="C207" s="20" t="s">
        <v>371</v>
      </c>
      <c r="D207" s="199" t="s">
        <v>240</v>
      </c>
      <c r="E207" s="122" t="s">
        <v>373</v>
      </c>
      <c r="F207" s="221"/>
      <c r="G207" s="111">
        <v>3391</v>
      </c>
      <c r="H207" s="221"/>
      <c r="I207" s="181">
        <v>2445</v>
      </c>
      <c r="J207" s="111">
        <v>400</v>
      </c>
    </row>
    <row r="208" spans="1:10" ht="33">
      <c r="A208" s="122" t="s">
        <v>35</v>
      </c>
      <c r="B208" s="123" t="s">
        <v>467</v>
      </c>
      <c r="C208" s="20" t="s">
        <v>371</v>
      </c>
      <c r="D208" s="199" t="s">
        <v>236</v>
      </c>
      <c r="E208" s="122">
        <v>2010</v>
      </c>
      <c r="F208" s="221"/>
      <c r="G208" s="111">
        <v>25000</v>
      </c>
      <c r="H208" s="221"/>
      <c r="I208" s="181">
        <v>12035</v>
      </c>
      <c r="J208" s="111">
        <v>2300</v>
      </c>
    </row>
    <row r="209" spans="1:10" ht="16.5">
      <c r="A209" s="124"/>
      <c r="B209" s="119" t="s">
        <v>468</v>
      </c>
      <c r="C209" s="20"/>
      <c r="D209" s="199"/>
      <c r="E209" s="122"/>
      <c r="F209" s="221"/>
      <c r="G209" s="225">
        <f>SUM(G210:G218)</f>
        <v>39327</v>
      </c>
      <c r="H209" s="225">
        <f>SUM(H210:H218)</f>
        <v>0</v>
      </c>
      <c r="I209" s="225">
        <f>SUM(I210:I218)</f>
        <v>14270</v>
      </c>
      <c r="J209" s="225">
        <f>SUM(J210:J218)</f>
        <v>10992</v>
      </c>
    </row>
    <row r="210" spans="1:10" ht="49.5">
      <c r="A210" s="122" t="s">
        <v>368</v>
      </c>
      <c r="B210" s="123" t="s">
        <v>146</v>
      </c>
      <c r="C210" s="20" t="s">
        <v>371</v>
      </c>
      <c r="D210" s="199" t="s">
        <v>237</v>
      </c>
      <c r="E210" s="122" t="s">
        <v>319</v>
      </c>
      <c r="F210" s="221"/>
      <c r="G210" s="111">
        <v>4971</v>
      </c>
      <c r="H210" s="221"/>
      <c r="I210" s="181">
        <v>1450</v>
      </c>
      <c r="J210" s="111">
        <v>1550</v>
      </c>
    </row>
    <row r="211" spans="1:10" ht="33">
      <c r="A211" s="122" t="s">
        <v>359</v>
      </c>
      <c r="B211" s="123" t="s">
        <v>147</v>
      </c>
      <c r="C211" s="20" t="s">
        <v>371</v>
      </c>
      <c r="D211" s="199" t="s">
        <v>236</v>
      </c>
      <c r="E211" s="122" t="s">
        <v>319</v>
      </c>
      <c r="F211" s="221"/>
      <c r="G211" s="111">
        <v>3601</v>
      </c>
      <c r="H211" s="221"/>
      <c r="I211" s="181">
        <v>980</v>
      </c>
      <c r="J211" s="111">
        <v>1200</v>
      </c>
    </row>
    <row r="212" spans="1:10" ht="33">
      <c r="A212" s="122" t="s">
        <v>360</v>
      </c>
      <c r="B212" s="123" t="s">
        <v>148</v>
      </c>
      <c r="C212" s="20" t="s">
        <v>371</v>
      </c>
      <c r="D212" s="199" t="s">
        <v>239</v>
      </c>
      <c r="E212" s="122" t="s">
        <v>319</v>
      </c>
      <c r="F212" s="221"/>
      <c r="G212" s="111">
        <v>5808</v>
      </c>
      <c r="H212" s="221"/>
      <c r="I212" s="181">
        <v>2310</v>
      </c>
      <c r="J212" s="111">
        <v>1600</v>
      </c>
    </row>
    <row r="213" spans="1:10" ht="66">
      <c r="A213" s="122" t="s">
        <v>361</v>
      </c>
      <c r="B213" s="123" t="s">
        <v>150</v>
      </c>
      <c r="C213" s="20" t="s">
        <v>371</v>
      </c>
      <c r="D213" s="199" t="s">
        <v>240</v>
      </c>
      <c r="E213" s="122" t="s">
        <v>319</v>
      </c>
      <c r="F213" s="221"/>
      <c r="G213" s="111">
        <v>3552</v>
      </c>
      <c r="H213" s="221"/>
      <c r="I213" s="181">
        <v>1400</v>
      </c>
      <c r="J213" s="111">
        <v>950</v>
      </c>
    </row>
    <row r="214" spans="1:10" ht="33">
      <c r="A214" s="122" t="s">
        <v>362</v>
      </c>
      <c r="B214" s="123" t="s">
        <v>151</v>
      </c>
      <c r="C214" s="20" t="s">
        <v>371</v>
      </c>
      <c r="D214" s="199" t="s">
        <v>237</v>
      </c>
      <c r="E214" s="122" t="s">
        <v>319</v>
      </c>
      <c r="F214" s="221"/>
      <c r="G214" s="111">
        <v>5651</v>
      </c>
      <c r="H214" s="221"/>
      <c r="I214" s="181">
        <v>2150</v>
      </c>
      <c r="J214" s="111">
        <v>1600</v>
      </c>
    </row>
    <row r="215" spans="1:10" ht="33">
      <c r="A215" s="122" t="s">
        <v>363</v>
      </c>
      <c r="B215" s="123" t="s">
        <v>305</v>
      </c>
      <c r="C215" s="20" t="s">
        <v>371</v>
      </c>
      <c r="D215" s="199" t="s">
        <v>238</v>
      </c>
      <c r="E215" s="122" t="s">
        <v>319</v>
      </c>
      <c r="F215" s="221"/>
      <c r="G215" s="111">
        <v>5133</v>
      </c>
      <c r="H215" s="221"/>
      <c r="I215" s="181">
        <v>1850</v>
      </c>
      <c r="J215" s="111">
        <v>1500</v>
      </c>
    </row>
    <row r="216" spans="1:10" ht="33">
      <c r="A216" s="122" t="s">
        <v>366</v>
      </c>
      <c r="B216" s="123" t="s">
        <v>306</v>
      </c>
      <c r="C216" s="20" t="s">
        <v>371</v>
      </c>
      <c r="D216" s="199" t="s">
        <v>237</v>
      </c>
      <c r="E216" s="122" t="s">
        <v>319</v>
      </c>
      <c r="F216" s="221"/>
      <c r="G216" s="111">
        <v>3200</v>
      </c>
      <c r="H216" s="221"/>
      <c r="I216" s="181">
        <v>1250</v>
      </c>
      <c r="J216" s="111">
        <v>700</v>
      </c>
    </row>
    <row r="217" spans="1:10" ht="33">
      <c r="A217" s="122" t="s">
        <v>367</v>
      </c>
      <c r="B217" s="123" t="s">
        <v>308</v>
      </c>
      <c r="C217" s="20" t="s">
        <v>371</v>
      </c>
      <c r="D217" s="199" t="s">
        <v>237</v>
      </c>
      <c r="E217" s="122" t="s">
        <v>319</v>
      </c>
      <c r="F217" s="221"/>
      <c r="G217" s="111">
        <v>2617</v>
      </c>
      <c r="H217" s="221"/>
      <c r="I217" s="181">
        <v>1030</v>
      </c>
      <c r="J217" s="111">
        <v>592</v>
      </c>
    </row>
    <row r="218" spans="1:10" ht="33">
      <c r="A218" s="122" t="s">
        <v>33</v>
      </c>
      <c r="B218" s="123" t="s">
        <v>309</v>
      </c>
      <c r="C218" s="20" t="s">
        <v>371</v>
      </c>
      <c r="D218" s="199" t="s">
        <v>236</v>
      </c>
      <c r="E218" s="122" t="s">
        <v>319</v>
      </c>
      <c r="F218" s="221"/>
      <c r="G218" s="111">
        <v>4794</v>
      </c>
      <c r="H218" s="221"/>
      <c r="I218" s="181">
        <v>1850</v>
      </c>
      <c r="J218" s="111">
        <v>1300</v>
      </c>
    </row>
    <row r="219" spans="1:10" ht="16.5">
      <c r="A219" s="127"/>
      <c r="B219" s="128" t="s">
        <v>469</v>
      </c>
      <c r="C219" s="20"/>
      <c r="D219" s="199"/>
      <c r="E219" s="127"/>
      <c r="F219" s="221"/>
      <c r="G219" s="225">
        <f>SUM(G220:G225)</f>
        <v>17881</v>
      </c>
      <c r="H219" s="225">
        <f>SUM(H220:H225)</f>
        <v>0</v>
      </c>
      <c r="I219" s="225">
        <f>SUM(I220:I225)</f>
        <v>350</v>
      </c>
      <c r="J219" s="225">
        <f>SUM(J220:J225)</f>
        <v>6006</v>
      </c>
    </row>
    <row r="220" spans="1:10" ht="33">
      <c r="A220" s="125" t="s">
        <v>368</v>
      </c>
      <c r="B220" s="126" t="s">
        <v>470</v>
      </c>
      <c r="C220" s="20" t="s">
        <v>371</v>
      </c>
      <c r="D220" s="199" t="s">
        <v>243</v>
      </c>
      <c r="E220" s="125" t="s">
        <v>197</v>
      </c>
      <c r="F220" s="221"/>
      <c r="G220" s="111">
        <v>2603</v>
      </c>
      <c r="H220" s="221"/>
      <c r="I220" s="181">
        <v>100</v>
      </c>
      <c r="J220" s="111">
        <v>811</v>
      </c>
    </row>
    <row r="221" spans="1:10" ht="33">
      <c r="A221" s="125" t="s">
        <v>359</v>
      </c>
      <c r="B221" s="126" t="s">
        <v>471</v>
      </c>
      <c r="C221" s="20" t="s">
        <v>371</v>
      </c>
      <c r="D221" s="199" t="s">
        <v>237</v>
      </c>
      <c r="E221" s="125" t="s">
        <v>197</v>
      </c>
      <c r="F221" s="221"/>
      <c r="G221" s="111">
        <v>4782</v>
      </c>
      <c r="H221" s="221"/>
      <c r="I221" s="181">
        <v>50</v>
      </c>
      <c r="J221" s="111">
        <v>1630</v>
      </c>
    </row>
    <row r="222" spans="1:10" ht="33">
      <c r="A222" s="125" t="s">
        <v>360</v>
      </c>
      <c r="B222" s="126" t="s">
        <v>472</v>
      </c>
      <c r="C222" s="20" t="s">
        <v>371</v>
      </c>
      <c r="D222" s="199" t="s">
        <v>239</v>
      </c>
      <c r="E222" s="125" t="s">
        <v>197</v>
      </c>
      <c r="F222" s="221"/>
      <c r="G222" s="111">
        <v>2813</v>
      </c>
      <c r="H222" s="221"/>
      <c r="I222" s="181">
        <v>50</v>
      </c>
      <c r="J222" s="111">
        <v>1000</v>
      </c>
    </row>
    <row r="223" spans="1:10" ht="33">
      <c r="A223" s="129">
        <v>4</v>
      </c>
      <c r="B223" s="130" t="s">
        <v>253</v>
      </c>
      <c r="C223" s="20" t="s">
        <v>371</v>
      </c>
      <c r="D223" s="199" t="s">
        <v>237</v>
      </c>
      <c r="E223" s="161" t="s">
        <v>397</v>
      </c>
      <c r="F223" s="221"/>
      <c r="G223" s="111">
        <v>4053</v>
      </c>
      <c r="H223" s="221"/>
      <c r="I223" s="181">
        <v>50</v>
      </c>
      <c r="J223" s="111">
        <v>1369</v>
      </c>
    </row>
    <row r="224" spans="1:10" ht="66">
      <c r="A224" s="129">
        <v>5</v>
      </c>
      <c r="B224" s="130" t="s">
        <v>473</v>
      </c>
      <c r="C224" s="20" t="s">
        <v>371</v>
      </c>
      <c r="D224" s="199" t="s">
        <v>236</v>
      </c>
      <c r="E224" s="161" t="s">
        <v>397</v>
      </c>
      <c r="F224" s="221"/>
      <c r="G224" s="111">
        <v>1497</v>
      </c>
      <c r="H224" s="221"/>
      <c r="I224" s="181">
        <v>50</v>
      </c>
      <c r="J224" s="111">
        <v>500</v>
      </c>
    </row>
    <row r="225" spans="1:10" ht="33">
      <c r="A225" s="129">
        <v>6</v>
      </c>
      <c r="B225" s="130" t="s">
        <v>84</v>
      </c>
      <c r="C225" s="20" t="s">
        <v>371</v>
      </c>
      <c r="D225" s="199" t="s">
        <v>240</v>
      </c>
      <c r="E225" s="161" t="s">
        <v>397</v>
      </c>
      <c r="F225" s="221"/>
      <c r="G225" s="111">
        <v>2133</v>
      </c>
      <c r="H225" s="221"/>
      <c r="I225" s="181">
        <v>50</v>
      </c>
      <c r="J225" s="111">
        <v>696</v>
      </c>
    </row>
    <row r="226" spans="1:10" ht="17.25">
      <c r="A226" s="22" t="s">
        <v>201</v>
      </c>
      <c r="B226" s="23" t="s">
        <v>21</v>
      </c>
      <c r="C226" s="116"/>
      <c r="D226" s="199"/>
      <c r="E226" s="117"/>
      <c r="F226" s="221"/>
      <c r="G226" s="118">
        <f>G227+G236</f>
        <v>59255</v>
      </c>
      <c r="H226" s="118">
        <f>H227+H236</f>
        <v>0</v>
      </c>
      <c r="I226" s="118">
        <f>I227+I236</f>
        <v>31882</v>
      </c>
      <c r="J226" s="118">
        <f>J227+J236</f>
        <v>12700</v>
      </c>
    </row>
    <row r="227" spans="1:10" ht="16.5">
      <c r="A227" s="124"/>
      <c r="B227" s="119" t="s">
        <v>303</v>
      </c>
      <c r="C227" s="20"/>
      <c r="D227" s="199"/>
      <c r="E227" s="124"/>
      <c r="F227" s="221"/>
      <c r="G227" s="225">
        <f>SUM(G228:G235)</f>
        <v>55364</v>
      </c>
      <c r="H227" s="225">
        <f>SUM(H228:H235)</f>
        <v>0</v>
      </c>
      <c r="I227" s="225">
        <f>SUM(I228:I235)</f>
        <v>30568</v>
      </c>
      <c r="J227" s="225">
        <f>SUM(J228:J235)</f>
        <v>11300</v>
      </c>
    </row>
    <row r="228" spans="1:10" ht="33">
      <c r="A228" s="122">
        <v>1</v>
      </c>
      <c r="B228" s="123" t="s">
        <v>26</v>
      </c>
      <c r="C228" s="20" t="s">
        <v>371</v>
      </c>
      <c r="D228" s="199" t="s">
        <v>236</v>
      </c>
      <c r="E228" s="122" t="s">
        <v>318</v>
      </c>
      <c r="F228" s="221"/>
      <c r="G228" s="111">
        <v>6071</v>
      </c>
      <c r="H228" s="221"/>
      <c r="I228" s="181">
        <v>4250</v>
      </c>
      <c r="J228" s="111">
        <v>1550</v>
      </c>
    </row>
    <row r="229" spans="1:10" ht="33">
      <c r="A229" s="122" t="s">
        <v>359</v>
      </c>
      <c r="B229" s="123" t="s">
        <v>22</v>
      </c>
      <c r="C229" s="20" t="s">
        <v>371</v>
      </c>
      <c r="D229" s="199" t="s">
        <v>236</v>
      </c>
      <c r="E229" s="160" t="s">
        <v>317</v>
      </c>
      <c r="F229" s="221"/>
      <c r="G229" s="111">
        <v>7591</v>
      </c>
      <c r="H229" s="221"/>
      <c r="I229" s="181">
        <v>6939</v>
      </c>
      <c r="J229" s="111">
        <v>400</v>
      </c>
    </row>
    <row r="230" spans="1:10" ht="33">
      <c r="A230" s="122" t="s">
        <v>360</v>
      </c>
      <c r="B230" s="123" t="s">
        <v>23</v>
      </c>
      <c r="C230" s="20" t="s">
        <v>371</v>
      </c>
      <c r="D230" s="199" t="s">
        <v>236</v>
      </c>
      <c r="E230" s="160" t="s">
        <v>317</v>
      </c>
      <c r="F230" s="221"/>
      <c r="G230" s="111">
        <v>5589</v>
      </c>
      <c r="H230" s="221"/>
      <c r="I230" s="181">
        <v>4399</v>
      </c>
      <c r="J230" s="111">
        <v>900</v>
      </c>
    </row>
    <row r="231" spans="1:10" ht="33">
      <c r="A231" s="122" t="s">
        <v>361</v>
      </c>
      <c r="B231" s="123" t="s">
        <v>24</v>
      </c>
      <c r="C231" s="20" t="s">
        <v>371</v>
      </c>
      <c r="D231" s="199" t="s">
        <v>236</v>
      </c>
      <c r="E231" s="122" t="s">
        <v>318</v>
      </c>
      <c r="F231" s="221"/>
      <c r="G231" s="111">
        <v>1766</v>
      </c>
      <c r="H231" s="221"/>
      <c r="I231" s="181">
        <v>1480</v>
      </c>
      <c r="J231" s="111">
        <v>200</v>
      </c>
    </row>
    <row r="232" spans="1:10" ht="33">
      <c r="A232" s="122" t="s">
        <v>362</v>
      </c>
      <c r="B232" s="123" t="s">
        <v>313</v>
      </c>
      <c r="C232" s="20" t="s">
        <v>371</v>
      </c>
      <c r="D232" s="199" t="s">
        <v>236</v>
      </c>
      <c r="E232" s="122" t="s">
        <v>318</v>
      </c>
      <c r="F232" s="221"/>
      <c r="G232" s="111">
        <v>6899</v>
      </c>
      <c r="H232" s="221"/>
      <c r="I232" s="181">
        <v>4700</v>
      </c>
      <c r="J232" s="111">
        <v>1600</v>
      </c>
    </row>
    <row r="233" spans="1:10" ht="33">
      <c r="A233" s="122" t="s">
        <v>363</v>
      </c>
      <c r="B233" s="123" t="s">
        <v>27</v>
      </c>
      <c r="C233" s="20" t="s">
        <v>371</v>
      </c>
      <c r="D233" s="199" t="s">
        <v>240</v>
      </c>
      <c r="E233" s="122" t="s">
        <v>318</v>
      </c>
      <c r="F233" s="221"/>
      <c r="G233" s="111">
        <v>3587</v>
      </c>
      <c r="H233" s="221"/>
      <c r="I233" s="181">
        <v>2300</v>
      </c>
      <c r="J233" s="111">
        <v>1050</v>
      </c>
    </row>
    <row r="234" spans="1:10" ht="33">
      <c r="A234" s="122" t="s">
        <v>366</v>
      </c>
      <c r="B234" s="123" t="s">
        <v>25</v>
      </c>
      <c r="C234" s="20" t="s">
        <v>371</v>
      </c>
      <c r="D234" s="199" t="s">
        <v>236</v>
      </c>
      <c r="E234" s="122" t="s">
        <v>317</v>
      </c>
      <c r="F234" s="221"/>
      <c r="G234" s="111">
        <v>21751</v>
      </c>
      <c r="H234" s="221"/>
      <c r="I234" s="181">
        <v>5200</v>
      </c>
      <c r="J234" s="111">
        <v>5000</v>
      </c>
    </row>
    <row r="235" spans="1:10" ht="33">
      <c r="A235" s="122" t="s">
        <v>367</v>
      </c>
      <c r="B235" s="123" t="s">
        <v>314</v>
      </c>
      <c r="C235" s="20" t="s">
        <v>371</v>
      </c>
      <c r="D235" s="199" t="s">
        <v>239</v>
      </c>
      <c r="E235" s="122" t="s">
        <v>318</v>
      </c>
      <c r="F235" s="221"/>
      <c r="G235" s="111">
        <v>2110</v>
      </c>
      <c r="H235" s="221"/>
      <c r="I235" s="181">
        <v>1300</v>
      </c>
      <c r="J235" s="111">
        <v>600</v>
      </c>
    </row>
    <row r="236" spans="1:10" ht="16.5">
      <c r="A236" s="124"/>
      <c r="B236" s="119" t="s">
        <v>275</v>
      </c>
      <c r="C236" s="20"/>
      <c r="D236" s="199"/>
      <c r="E236" s="124"/>
      <c r="F236" s="221"/>
      <c r="G236" s="225">
        <f>G237</f>
        <v>3891</v>
      </c>
      <c r="H236" s="225">
        <f>H237</f>
        <v>0</v>
      </c>
      <c r="I236" s="225">
        <f>I237</f>
        <v>1314</v>
      </c>
      <c r="J236" s="225">
        <f>J237</f>
        <v>1400</v>
      </c>
    </row>
    <row r="237" spans="1:10" ht="33">
      <c r="A237" s="122" t="s">
        <v>368</v>
      </c>
      <c r="B237" s="130" t="s">
        <v>474</v>
      </c>
      <c r="C237" s="20" t="s">
        <v>371</v>
      </c>
      <c r="D237" s="199" t="s">
        <v>236</v>
      </c>
      <c r="E237" s="162">
        <v>2013</v>
      </c>
      <c r="F237" s="221"/>
      <c r="G237" s="111">
        <v>3891</v>
      </c>
      <c r="H237" s="221"/>
      <c r="I237" s="181">
        <v>1314</v>
      </c>
      <c r="J237" s="111">
        <v>1400</v>
      </c>
    </row>
    <row r="238" spans="1:10" ht="17.25">
      <c r="A238" s="22" t="s">
        <v>202</v>
      </c>
      <c r="B238" s="23" t="s">
        <v>136</v>
      </c>
      <c r="C238" s="116"/>
      <c r="D238" s="199"/>
      <c r="E238" s="117"/>
      <c r="F238" s="221"/>
      <c r="G238" s="118">
        <f>G239+G249</f>
        <v>403862</v>
      </c>
      <c r="H238" s="118">
        <f>H239+H249</f>
        <v>0</v>
      </c>
      <c r="I238" s="118">
        <f>I239+I249</f>
        <v>145955</v>
      </c>
      <c r="J238" s="118">
        <f>J239+J249</f>
        <v>15759</v>
      </c>
    </row>
    <row r="239" spans="1:10" ht="16.5">
      <c r="A239" s="124"/>
      <c r="B239" s="119" t="s">
        <v>303</v>
      </c>
      <c r="C239" s="20"/>
      <c r="D239" s="199"/>
      <c r="E239" s="124"/>
      <c r="F239" s="221"/>
      <c r="G239" s="225">
        <f>SUM(G240:G248)</f>
        <v>68324</v>
      </c>
      <c r="H239" s="225">
        <f>SUM(H240:H248)</f>
        <v>0</v>
      </c>
      <c r="I239" s="225">
        <f>SUM(I240:I248)</f>
        <v>50905</v>
      </c>
      <c r="J239" s="225">
        <f>SUM(J240:J248)</f>
        <v>14759</v>
      </c>
    </row>
    <row r="240" spans="1:10" ht="33">
      <c r="A240" s="122" t="s">
        <v>368</v>
      </c>
      <c r="B240" s="123" t="s">
        <v>138</v>
      </c>
      <c r="C240" s="20" t="s">
        <v>371</v>
      </c>
      <c r="D240" s="199" t="s">
        <v>237</v>
      </c>
      <c r="E240" s="122" t="s">
        <v>316</v>
      </c>
      <c r="F240" s="221"/>
      <c r="G240" s="111">
        <v>7338</v>
      </c>
      <c r="H240" s="221"/>
      <c r="I240" s="181">
        <v>6868</v>
      </c>
      <c r="J240" s="111">
        <v>200</v>
      </c>
    </row>
    <row r="241" spans="1:10" ht="33">
      <c r="A241" s="122" t="s">
        <v>359</v>
      </c>
      <c r="B241" s="123" t="s">
        <v>142</v>
      </c>
      <c r="C241" s="20" t="s">
        <v>371</v>
      </c>
      <c r="D241" s="199" t="s">
        <v>240</v>
      </c>
      <c r="E241" s="122" t="s">
        <v>318</v>
      </c>
      <c r="F241" s="221"/>
      <c r="G241" s="111">
        <v>3323</v>
      </c>
      <c r="H241" s="221"/>
      <c r="I241" s="181">
        <v>1700</v>
      </c>
      <c r="J241" s="111">
        <v>1500</v>
      </c>
    </row>
    <row r="242" spans="1:10" ht="33">
      <c r="A242" s="122" t="s">
        <v>360</v>
      </c>
      <c r="B242" s="123" t="s">
        <v>139</v>
      </c>
      <c r="C242" s="20" t="s">
        <v>371</v>
      </c>
      <c r="D242" s="199" t="s">
        <v>240</v>
      </c>
      <c r="E242" s="122" t="s">
        <v>317</v>
      </c>
      <c r="F242" s="221"/>
      <c r="G242" s="111">
        <v>7489</v>
      </c>
      <c r="H242" s="221"/>
      <c r="I242" s="181">
        <v>5400</v>
      </c>
      <c r="J242" s="111">
        <v>2009</v>
      </c>
    </row>
    <row r="243" spans="1:10" ht="33">
      <c r="A243" s="122" t="s">
        <v>361</v>
      </c>
      <c r="B243" s="123" t="s">
        <v>137</v>
      </c>
      <c r="C243" s="20" t="s">
        <v>371</v>
      </c>
      <c r="D243" s="199" t="s">
        <v>240</v>
      </c>
      <c r="E243" s="122" t="s">
        <v>317</v>
      </c>
      <c r="F243" s="221"/>
      <c r="G243" s="111">
        <v>6853</v>
      </c>
      <c r="H243" s="221"/>
      <c r="I243" s="181">
        <v>4600</v>
      </c>
      <c r="J243" s="111">
        <v>1200</v>
      </c>
    </row>
    <row r="244" spans="1:10" ht="33">
      <c r="A244" s="122" t="s">
        <v>362</v>
      </c>
      <c r="B244" s="123" t="s">
        <v>143</v>
      </c>
      <c r="C244" s="20" t="s">
        <v>371</v>
      </c>
      <c r="D244" s="199" t="s">
        <v>240</v>
      </c>
      <c r="E244" s="122" t="s">
        <v>318</v>
      </c>
      <c r="F244" s="221"/>
      <c r="G244" s="111">
        <v>6707</v>
      </c>
      <c r="H244" s="221"/>
      <c r="I244" s="181">
        <v>4120</v>
      </c>
      <c r="J244" s="111">
        <v>2300</v>
      </c>
    </row>
    <row r="245" spans="1:10" ht="33">
      <c r="A245" s="122" t="s">
        <v>363</v>
      </c>
      <c r="B245" s="131" t="s">
        <v>207</v>
      </c>
      <c r="C245" s="20" t="s">
        <v>371</v>
      </c>
      <c r="D245" s="199" t="s">
        <v>237</v>
      </c>
      <c r="E245" s="163">
        <v>2011</v>
      </c>
      <c r="F245" s="221"/>
      <c r="G245" s="111">
        <v>5502</v>
      </c>
      <c r="H245" s="221"/>
      <c r="I245" s="181">
        <v>3734</v>
      </c>
      <c r="J245" s="111">
        <v>1500</v>
      </c>
    </row>
    <row r="246" spans="1:10" ht="33">
      <c r="A246" s="122" t="s">
        <v>366</v>
      </c>
      <c r="B246" s="123" t="s">
        <v>141</v>
      </c>
      <c r="C246" s="20" t="s">
        <v>371</v>
      </c>
      <c r="D246" s="199" t="s">
        <v>240</v>
      </c>
      <c r="E246" s="122" t="s">
        <v>318</v>
      </c>
      <c r="F246" s="221"/>
      <c r="G246" s="111">
        <v>8237</v>
      </c>
      <c r="H246" s="221"/>
      <c r="I246" s="181">
        <v>4230</v>
      </c>
      <c r="J246" s="111">
        <v>3700</v>
      </c>
    </row>
    <row r="247" spans="1:10" ht="49.5">
      <c r="A247" s="122" t="s">
        <v>367</v>
      </c>
      <c r="B247" s="130" t="s">
        <v>37</v>
      </c>
      <c r="C247" s="20" t="s">
        <v>371</v>
      </c>
      <c r="D247" s="199" t="s">
        <v>236</v>
      </c>
      <c r="E247" s="164">
        <v>2012</v>
      </c>
      <c r="F247" s="221"/>
      <c r="G247" s="111">
        <v>14123</v>
      </c>
      <c r="H247" s="221"/>
      <c r="I247" s="181">
        <v>12626</v>
      </c>
      <c r="J247" s="111">
        <v>1400</v>
      </c>
    </row>
    <row r="248" spans="1:10" ht="33">
      <c r="A248" s="122" t="s">
        <v>33</v>
      </c>
      <c r="B248" s="132" t="s">
        <v>311</v>
      </c>
      <c r="C248" s="20" t="s">
        <v>371</v>
      </c>
      <c r="D248" s="199" t="s">
        <v>236</v>
      </c>
      <c r="E248" s="165"/>
      <c r="F248" s="221"/>
      <c r="G248" s="111">
        <v>8752</v>
      </c>
      <c r="H248" s="221"/>
      <c r="I248" s="181">
        <v>7627</v>
      </c>
      <c r="J248" s="111">
        <v>950</v>
      </c>
    </row>
    <row r="249" spans="1:10" ht="16.5">
      <c r="A249" s="133"/>
      <c r="B249" s="134" t="s">
        <v>275</v>
      </c>
      <c r="C249" s="20"/>
      <c r="D249" s="199"/>
      <c r="E249" s="166"/>
      <c r="F249" s="221"/>
      <c r="G249" s="225">
        <f>G250</f>
        <v>335538</v>
      </c>
      <c r="H249" s="225">
        <f>H250</f>
        <v>0</v>
      </c>
      <c r="I249" s="225">
        <f>I250</f>
        <v>95050</v>
      </c>
      <c r="J249" s="225">
        <f>J250</f>
        <v>1000</v>
      </c>
    </row>
    <row r="250" spans="1:10" ht="33">
      <c r="A250" s="135" t="s">
        <v>368</v>
      </c>
      <c r="B250" s="130" t="s">
        <v>475</v>
      </c>
      <c r="C250" s="20" t="s">
        <v>369</v>
      </c>
      <c r="D250" s="199" t="s">
        <v>236</v>
      </c>
      <c r="E250" s="164">
        <v>2012</v>
      </c>
      <c r="F250" s="221"/>
      <c r="G250" s="111">
        <v>335538</v>
      </c>
      <c r="H250" s="221"/>
      <c r="I250" s="181">
        <v>95050</v>
      </c>
      <c r="J250" s="111">
        <v>1000</v>
      </c>
    </row>
    <row r="251" spans="1:10" ht="16.5">
      <c r="A251" s="113" t="s">
        <v>357</v>
      </c>
      <c r="B251" s="113" t="s">
        <v>503</v>
      </c>
      <c r="C251" s="20"/>
      <c r="D251" s="199"/>
      <c r="E251" s="114"/>
      <c r="F251" s="221"/>
      <c r="G251" s="115">
        <f>G252+G272+G283+G290+G299+G307</f>
        <v>466733</v>
      </c>
      <c r="H251" s="115">
        <f>H252+H272+H283+H290+H299+H307</f>
        <v>0</v>
      </c>
      <c r="I251" s="115">
        <f>I252+I272+I283+I290+I299+I307</f>
        <v>183088</v>
      </c>
      <c r="J251" s="115">
        <f>J252+J272+J283+J290+J299+J307</f>
        <v>61954</v>
      </c>
    </row>
    <row r="252" spans="1:10" ht="17.25">
      <c r="A252" s="22" t="s">
        <v>476</v>
      </c>
      <c r="B252" s="23" t="s">
        <v>136</v>
      </c>
      <c r="C252" s="116"/>
      <c r="D252" s="199"/>
      <c r="E252" s="22"/>
      <c r="F252" s="221"/>
      <c r="G252" s="118">
        <f>G253+G257+G269</f>
        <v>257447</v>
      </c>
      <c r="H252" s="118">
        <f>H253+H257+H269</f>
        <v>0</v>
      </c>
      <c r="I252" s="118">
        <f>I253+I257+I269</f>
        <v>63618</v>
      </c>
      <c r="J252" s="118">
        <f>J253+J257+J269</f>
        <v>29854</v>
      </c>
    </row>
    <row r="253" spans="1:10" ht="16.5">
      <c r="A253" s="124"/>
      <c r="B253" s="119" t="s">
        <v>303</v>
      </c>
      <c r="C253" s="20"/>
      <c r="D253" s="199"/>
      <c r="E253" s="124"/>
      <c r="F253" s="221"/>
      <c r="G253" s="225">
        <f>G254+G255+G256</f>
        <v>17010</v>
      </c>
      <c r="H253" s="225">
        <f>H254+H255+H256</f>
        <v>0</v>
      </c>
      <c r="I253" s="225">
        <f>I254+I255+I256</f>
        <v>10478</v>
      </c>
      <c r="J253" s="225">
        <f>J254+J255+J256</f>
        <v>4191</v>
      </c>
    </row>
    <row r="254" spans="1:10" ht="49.5">
      <c r="A254" s="122" t="s">
        <v>368</v>
      </c>
      <c r="B254" s="123" t="s">
        <v>140</v>
      </c>
      <c r="C254" s="20" t="s">
        <v>371</v>
      </c>
      <c r="D254" s="199" t="s">
        <v>236</v>
      </c>
      <c r="E254" s="122" t="s">
        <v>317</v>
      </c>
      <c r="F254" s="221"/>
      <c r="G254" s="111">
        <v>4810</v>
      </c>
      <c r="H254" s="221"/>
      <c r="I254" s="181">
        <v>3763</v>
      </c>
      <c r="J254" s="111">
        <v>850</v>
      </c>
    </row>
    <row r="255" spans="1:10" ht="49.5">
      <c r="A255" s="122" t="s">
        <v>359</v>
      </c>
      <c r="B255" s="123" t="s">
        <v>144</v>
      </c>
      <c r="C255" s="20" t="s">
        <v>371</v>
      </c>
      <c r="D255" s="199" t="s">
        <v>240</v>
      </c>
      <c r="E255" s="122" t="s">
        <v>318</v>
      </c>
      <c r="F255" s="221"/>
      <c r="G255" s="111">
        <v>6128</v>
      </c>
      <c r="H255" s="221"/>
      <c r="I255" s="181">
        <v>3505</v>
      </c>
      <c r="J255" s="111">
        <v>1341</v>
      </c>
    </row>
    <row r="256" spans="1:10" ht="16.5">
      <c r="A256" s="122" t="s">
        <v>360</v>
      </c>
      <c r="B256" s="130" t="s">
        <v>477</v>
      </c>
      <c r="C256" s="20" t="s">
        <v>371</v>
      </c>
      <c r="D256" s="199"/>
      <c r="E256" s="164" t="s">
        <v>318</v>
      </c>
      <c r="F256" s="221"/>
      <c r="G256" s="111">
        <v>6072</v>
      </c>
      <c r="H256" s="221"/>
      <c r="I256" s="181">
        <v>3210</v>
      </c>
      <c r="J256" s="111">
        <v>2000</v>
      </c>
    </row>
    <row r="257" spans="1:10" ht="16.5">
      <c r="A257" s="124"/>
      <c r="B257" s="119" t="s">
        <v>275</v>
      </c>
      <c r="C257" s="20"/>
      <c r="D257" s="199"/>
      <c r="E257" s="124"/>
      <c r="F257" s="221"/>
      <c r="G257" s="225">
        <f>SUM(G258:G268)</f>
        <v>228359</v>
      </c>
      <c r="H257" s="225">
        <f>SUM(H258:H268)</f>
        <v>0</v>
      </c>
      <c r="I257" s="225">
        <f>SUM(I258:I268)</f>
        <v>53140</v>
      </c>
      <c r="J257" s="225">
        <f>SUM(J258:J268)</f>
        <v>20863</v>
      </c>
    </row>
    <row r="258" spans="1:10" ht="33">
      <c r="A258" s="122" t="s">
        <v>368</v>
      </c>
      <c r="B258" s="130" t="s">
        <v>38</v>
      </c>
      <c r="C258" s="20" t="s">
        <v>371</v>
      </c>
      <c r="D258" s="199" t="s">
        <v>243</v>
      </c>
      <c r="E258" s="164">
        <v>2013</v>
      </c>
      <c r="F258" s="221"/>
      <c r="G258" s="111">
        <v>5783</v>
      </c>
      <c r="H258" s="221"/>
      <c r="I258" s="181">
        <v>2050</v>
      </c>
      <c r="J258" s="111">
        <v>1500</v>
      </c>
    </row>
    <row r="259" spans="1:10" ht="33">
      <c r="A259" s="135" t="s">
        <v>359</v>
      </c>
      <c r="B259" s="132" t="s">
        <v>310</v>
      </c>
      <c r="C259" s="20" t="s">
        <v>371</v>
      </c>
      <c r="D259" s="199" t="s">
        <v>238</v>
      </c>
      <c r="E259" s="165">
        <v>2012</v>
      </c>
      <c r="F259" s="221"/>
      <c r="G259" s="111">
        <v>14270</v>
      </c>
      <c r="H259" s="221"/>
      <c r="I259" s="181">
        <v>3000</v>
      </c>
      <c r="J259" s="111">
        <v>2013</v>
      </c>
    </row>
    <row r="260" spans="1:10" ht="33">
      <c r="A260" s="122" t="s">
        <v>360</v>
      </c>
      <c r="B260" s="123" t="s">
        <v>12</v>
      </c>
      <c r="C260" s="20" t="s">
        <v>371</v>
      </c>
      <c r="D260" s="199" t="s">
        <v>240</v>
      </c>
      <c r="E260" s="165" t="s">
        <v>319</v>
      </c>
      <c r="F260" s="221"/>
      <c r="G260" s="111">
        <v>7680</v>
      </c>
      <c r="H260" s="221"/>
      <c r="I260" s="181">
        <v>3600</v>
      </c>
      <c r="J260" s="111">
        <v>2000</v>
      </c>
    </row>
    <row r="261" spans="1:10" ht="33">
      <c r="A261" s="135" t="s">
        <v>361</v>
      </c>
      <c r="B261" s="130" t="s">
        <v>478</v>
      </c>
      <c r="C261" s="20" t="s">
        <v>371</v>
      </c>
      <c r="D261" s="199" t="s">
        <v>240</v>
      </c>
      <c r="E261" s="162">
        <v>2013</v>
      </c>
      <c r="F261" s="221"/>
      <c r="G261" s="111">
        <v>6043</v>
      </c>
      <c r="H261" s="221"/>
      <c r="I261" s="181">
        <v>2000</v>
      </c>
      <c r="J261" s="111">
        <v>1400</v>
      </c>
    </row>
    <row r="262" spans="1:10" ht="33">
      <c r="A262" s="122" t="s">
        <v>362</v>
      </c>
      <c r="B262" s="130" t="s">
        <v>479</v>
      </c>
      <c r="C262" s="20" t="s">
        <v>371</v>
      </c>
      <c r="D262" s="199" t="s">
        <v>240</v>
      </c>
      <c r="E262" s="162">
        <v>2013</v>
      </c>
      <c r="F262" s="221"/>
      <c r="G262" s="111">
        <v>6100</v>
      </c>
      <c r="H262" s="221"/>
      <c r="I262" s="181">
        <v>2000</v>
      </c>
      <c r="J262" s="111">
        <v>1500</v>
      </c>
    </row>
    <row r="263" spans="1:10" ht="33">
      <c r="A263" s="135" t="s">
        <v>363</v>
      </c>
      <c r="B263" s="138" t="s">
        <v>248</v>
      </c>
      <c r="C263" s="20" t="s">
        <v>371</v>
      </c>
      <c r="D263" s="199" t="s">
        <v>240</v>
      </c>
      <c r="E263" s="164">
        <v>2012</v>
      </c>
      <c r="F263" s="221"/>
      <c r="G263" s="111">
        <v>5301</v>
      </c>
      <c r="H263" s="221"/>
      <c r="I263" s="181">
        <v>2200</v>
      </c>
      <c r="J263" s="111">
        <v>1400</v>
      </c>
    </row>
    <row r="264" spans="1:10" ht="33">
      <c r="A264" s="122" t="s">
        <v>366</v>
      </c>
      <c r="B264" s="130" t="s">
        <v>249</v>
      </c>
      <c r="C264" s="20" t="s">
        <v>371</v>
      </c>
      <c r="D264" s="199" t="s">
        <v>240</v>
      </c>
      <c r="E264" s="164">
        <v>2012</v>
      </c>
      <c r="F264" s="221"/>
      <c r="G264" s="111">
        <v>5899</v>
      </c>
      <c r="H264" s="221"/>
      <c r="I264" s="181">
        <v>2200</v>
      </c>
      <c r="J264" s="111">
        <v>1400</v>
      </c>
    </row>
    <row r="265" spans="1:10" ht="33">
      <c r="A265" s="135" t="s">
        <v>367</v>
      </c>
      <c r="B265" s="130" t="s">
        <v>480</v>
      </c>
      <c r="C265" s="20" t="s">
        <v>371</v>
      </c>
      <c r="D265" s="199" t="s">
        <v>239</v>
      </c>
      <c r="E265" s="162">
        <v>2013</v>
      </c>
      <c r="F265" s="221"/>
      <c r="G265" s="111">
        <v>29392</v>
      </c>
      <c r="H265" s="221"/>
      <c r="I265" s="181">
        <v>8100</v>
      </c>
      <c r="J265" s="111">
        <v>2550</v>
      </c>
    </row>
    <row r="266" spans="1:10" ht="33">
      <c r="A266" s="122" t="s">
        <v>33</v>
      </c>
      <c r="B266" s="130" t="s">
        <v>481</v>
      </c>
      <c r="C266" s="20" t="s">
        <v>371</v>
      </c>
      <c r="D266" s="199" t="s">
        <v>239</v>
      </c>
      <c r="E266" s="164">
        <v>2013</v>
      </c>
      <c r="F266" s="221"/>
      <c r="G266" s="111">
        <v>3427</v>
      </c>
      <c r="H266" s="221"/>
      <c r="I266" s="181">
        <v>1690</v>
      </c>
      <c r="J266" s="111">
        <v>800</v>
      </c>
    </row>
    <row r="267" spans="1:10" ht="66">
      <c r="A267" s="122" t="s">
        <v>34</v>
      </c>
      <c r="B267" s="132" t="s">
        <v>482</v>
      </c>
      <c r="C267" s="20" t="s">
        <v>371</v>
      </c>
      <c r="D267" s="199" t="s">
        <v>236</v>
      </c>
      <c r="E267" s="164">
        <v>2013</v>
      </c>
      <c r="F267" s="221"/>
      <c r="G267" s="111">
        <v>34480</v>
      </c>
      <c r="H267" s="221"/>
      <c r="I267" s="181">
        <v>11300</v>
      </c>
      <c r="J267" s="111">
        <v>2300</v>
      </c>
    </row>
    <row r="268" spans="1:10" ht="49.5">
      <c r="A268" s="122" t="s">
        <v>35</v>
      </c>
      <c r="B268" s="132" t="s">
        <v>483</v>
      </c>
      <c r="C268" s="20" t="s">
        <v>371</v>
      </c>
      <c r="D268" s="199" t="s">
        <v>236</v>
      </c>
      <c r="E268" s="164">
        <v>2013</v>
      </c>
      <c r="F268" s="221"/>
      <c r="G268" s="111">
        <v>109984</v>
      </c>
      <c r="H268" s="221"/>
      <c r="I268" s="181">
        <v>15000</v>
      </c>
      <c r="J268" s="111">
        <v>4000</v>
      </c>
    </row>
    <row r="269" spans="1:10" ht="16.5">
      <c r="A269" s="133"/>
      <c r="B269" s="134" t="s">
        <v>279</v>
      </c>
      <c r="C269" s="20"/>
      <c r="D269" s="199"/>
      <c r="E269" s="166"/>
      <c r="F269" s="221"/>
      <c r="G269" s="225">
        <f>G270+G271</f>
        <v>12078</v>
      </c>
      <c r="H269" s="225">
        <f>H270+H271</f>
        <v>0</v>
      </c>
      <c r="I269" s="225">
        <f>I270+I271</f>
        <v>0</v>
      </c>
      <c r="J269" s="225">
        <f>J270+J271</f>
        <v>4800</v>
      </c>
    </row>
    <row r="270" spans="1:10" ht="49.5">
      <c r="A270" s="122" t="s">
        <v>368</v>
      </c>
      <c r="B270" s="130" t="s">
        <v>484</v>
      </c>
      <c r="C270" s="20" t="s">
        <v>371</v>
      </c>
      <c r="D270" s="199" t="s">
        <v>243</v>
      </c>
      <c r="E270" s="162">
        <v>2014</v>
      </c>
      <c r="F270" s="221"/>
      <c r="G270" s="111">
        <v>6083</v>
      </c>
      <c r="H270" s="221"/>
      <c r="I270" s="181">
        <v>0</v>
      </c>
      <c r="J270" s="111">
        <v>2400</v>
      </c>
    </row>
    <row r="271" spans="1:10" ht="33">
      <c r="A271" s="125" t="s">
        <v>359</v>
      </c>
      <c r="B271" s="139" t="s">
        <v>75</v>
      </c>
      <c r="C271" s="20" t="s">
        <v>371</v>
      </c>
      <c r="D271" s="199" t="s">
        <v>240</v>
      </c>
      <c r="E271" s="167" t="s">
        <v>197</v>
      </c>
      <c r="F271" s="221"/>
      <c r="G271" s="111">
        <v>5995</v>
      </c>
      <c r="H271" s="221"/>
      <c r="I271" s="181">
        <v>0</v>
      </c>
      <c r="J271" s="111">
        <v>2400</v>
      </c>
    </row>
    <row r="272" spans="1:10" ht="17.25">
      <c r="A272" s="22" t="s">
        <v>152</v>
      </c>
      <c r="B272" s="23" t="s">
        <v>153</v>
      </c>
      <c r="C272" s="20"/>
      <c r="D272" s="199"/>
      <c r="E272" s="22"/>
      <c r="F272" s="221"/>
      <c r="G272" s="118">
        <f>G273+G277+G281</f>
        <v>36321</v>
      </c>
      <c r="H272" s="118">
        <f>H273+H277+H281</f>
        <v>0</v>
      </c>
      <c r="I272" s="118">
        <f>I273+I277+I281</f>
        <v>22621</v>
      </c>
      <c r="J272" s="118">
        <f>J273+J277+J281</f>
        <v>10000</v>
      </c>
    </row>
    <row r="273" spans="1:10" ht="16.5">
      <c r="A273" s="122"/>
      <c r="B273" s="119" t="s">
        <v>295</v>
      </c>
      <c r="C273" s="20"/>
      <c r="D273" s="199"/>
      <c r="E273" s="122"/>
      <c r="F273" s="221"/>
      <c r="G273" s="225">
        <f>G274+G275+G276</f>
        <v>16315</v>
      </c>
      <c r="H273" s="225">
        <f>H274+H275+H276</f>
        <v>0</v>
      </c>
      <c r="I273" s="225">
        <f>I274+I275+I276</f>
        <v>12012</v>
      </c>
      <c r="J273" s="225">
        <f>J274+J275+J276</f>
        <v>3900</v>
      </c>
    </row>
    <row r="274" spans="1:10" ht="33">
      <c r="A274" s="122" t="s">
        <v>368</v>
      </c>
      <c r="B274" s="123" t="s">
        <v>20</v>
      </c>
      <c r="C274" s="20" t="s">
        <v>371</v>
      </c>
      <c r="D274" s="199" t="s">
        <v>239</v>
      </c>
      <c r="E274" s="122" t="s">
        <v>318</v>
      </c>
      <c r="F274" s="221"/>
      <c r="G274" s="111">
        <v>5404</v>
      </c>
      <c r="H274" s="221"/>
      <c r="I274" s="181">
        <v>4604</v>
      </c>
      <c r="J274" s="111">
        <v>700</v>
      </c>
    </row>
    <row r="275" spans="1:10" ht="33">
      <c r="A275" s="122" t="s">
        <v>359</v>
      </c>
      <c r="B275" s="123" t="s">
        <v>16</v>
      </c>
      <c r="C275" s="20" t="s">
        <v>371</v>
      </c>
      <c r="D275" s="199" t="s">
        <v>240</v>
      </c>
      <c r="E275" s="122" t="s">
        <v>317</v>
      </c>
      <c r="F275" s="221"/>
      <c r="G275" s="111">
        <v>6471</v>
      </c>
      <c r="H275" s="221"/>
      <c r="I275" s="181">
        <v>4308</v>
      </c>
      <c r="J275" s="111">
        <v>2000</v>
      </c>
    </row>
    <row r="276" spans="1:10" ht="33">
      <c r="A276" s="122" t="s">
        <v>360</v>
      </c>
      <c r="B276" s="123" t="s">
        <v>312</v>
      </c>
      <c r="C276" s="20" t="s">
        <v>371</v>
      </c>
      <c r="D276" s="199" t="s">
        <v>240</v>
      </c>
      <c r="E276" s="122">
        <v>2012</v>
      </c>
      <c r="F276" s="221"/>
      <c r="G276" s="111">
        <v>4440</v>
      </c>
      <c r="H276" s="221"/>
      <c r="I276" s="181">
        <v>3100</v>
      </c>
      <c r="J276" s="111">
        <v>1200</v>
      </c>
    </row>
    <row r="277" spans="1:10" ht="16.5">
      <c r="A277" s="124"/>
      <c r="B277" s="119" t="s">
        <v>303</v>
      </c>
      <c r="C277" s="20"/>
      <c r="D277" s="199"/>
      <c r="E277" s="124"/>
      <c r="F277" s="221"/>
      <c r="G277" s="225">
        <f>G278+G279+G280</f>
        <v>16599</v>
      </c>
      <c r="H277" s="225">
        <f>H278+H279+H280</f>
        <v>0</v>
      </c>
      <c r="I277" s="225">
        <f>I278+I279+I280</f>
        <v>10499</v>
      </c>
      <c r="J277" s="225">
        <f>J278+J279+J280</f>
        <v>4900</v>
      </c>
    </row>
    <row r="278" spans="1:10" ht="33">
      <c r="A278" s="122" t="s">
        <v>368</v>
      </c>
      <c r="B278" s="123" t="s">
        <v>18</v>
      </c>
      <c r="C278" s="20" t="s">
        <v>371</v>
      </c>
      <c r="D278" s="199" t="s">
        <v>239</v>
      </c>
      <c r="E278" s="122" t="s">
        <v>318</v>
      </c>
      <c r="F278" s="221"/>
      <c r="G278" s="111">
        <v>5370</v>
      </c>
      <c r="H278" s="221"/>
      <c r="I278" s="181">
        <v>3500</v>
      </c>
      <c r="J278" s="111">
        <v>1500</v>
      </c>
    </row>
    <row r="279" spans="1:10" ht="33">
      <c r="A279" s="122" t="s">
        <v>359</v>
      </c>
      <c r="B279" s="123" t="s">
        <v>19</v>
      </c>
      <c r="C279" s="20" t="s">
        <v>371</v>
      </c>
      <c r="D279" s="199" t="s">
        <v>236</v>
      </c>
      <c r="E279" s="122" t="s">
        <v>318</v>
      </c>
      <c r="F279" s="221"/>
      <c r="G279" s="111">
        <v>6165</v>
      </c>
      <c r="H279" s="221"/>
      <c r="I279" s="181">
        <v>3950</v>
      </c>
      <c r="J279" s="111">
        <v>1800</v>
      </c>
    </row>
    <row r="280" spans="1:10" ht="33">
      <c r="A280" s="122" t="s">
        <v>360</v>
      </c>
      <c r="B280" s="123" t="s">
        <v>17</v>
      </c>
      <c r="C280" s="20" t="s">
        <v>371</v>
      </c>
      <c r="D280" s="199" t="s">
        <v>238</v>
      </c>
      <c r="E280" s="122" t="s">
        <v>318</v>
      </c>
      <c r="F280" s="221"/>
      <c r="G280" s="111">
        <v>5064</v>
      </c>
      <c r="H280" s="221"/>
      <c r="I280" s="181">
        <v>3049</v>
      </c>
      <c r="J280" s="111">
        <v>1600</v>
      </c>
    </row>
    <row r="281" spans="1:10" ht="16.5">
      <c r="A281" s="127"/>
      <c r="B281" s="128" t="s">
        <v>279</v>
      </c>
      <c r="C281" s="20"/>
      <c r="D281" s="199"/>
      <c r="E281" s="127"/>
      <c r="F281" s="221"/>
      <c r="G281" s="225">
        <f>G282</f>
        <v>3407</v>
      </c>
      <c r="H281" s="225">
        <f>H282</f>
        <v>0</v>
      </c>
      <c r="I281" s="225">
        <f>I282</f>
        <v>110</v>
      </c>
      <c r="J281" s="225">
        <f>J282</f>
        <v>1200</v>
      </c>
    </row>
    <row r="282" spans="1:10" ht="33">
      <c r="A282" s="122" t="s">
        <v>368</v>
      </c>
      <c r="B282" s="130" t="s">
        <v>154</v>
      </c>
      <c r="C282" s="20" t="s">
        <v>371</v>
      </c>
      <c r="D282" s="199" t="s">
        <v>239</v>
      </c>
      <c r="E282" s="164">
        <v>2014</v>
      </c>
      <c r="F282" s="221"/>
      <c r="G282" s="111">
        <v>3407</v>
      </c>
      <c r="H282" s="221"/>
      <c r="I282" s="181">
        <v>110</v>
      </c>
      <c r="J282" s="111">
        <v>1200</v>
      </c>
    </row>
    <row r="283" spans="1:10" ht="17.25">
      <c r="A283" s="140" t="s">
        <v>155</v>
      </c>
      <c r="B283" s="141" t="s">
        <v>15</v>
      </c>
      <c r="C283" s="20"/>
      <c r="D283" s="199"/>
      <c r="E283" s="168"/>
      <c r="F283" s="221"/>
      <c r="G283" s="118">
        <f>G284+G287</f>
        <v>19666</v>
      </c>
      <c r="H283" s="118">
        <f>H284+H287</f>
        <v>0</v>
      </c>
      <c r="I283" s="118">
        <f>I284+I287</f>
        <v>9191</v>
      </c>
      <c r="J283" s="118">
        <f>J284+J287</f>
        <v>5000</v>
      </c>
    </row>
    <row r="284" spans="1:10" ht="16.5">
      <c r="A284" s="127"/>
      <c r="B284" s="128" t="s">
        <v>274</v>
      </c>
      <c r="C284" s="20"/>
      <c r="D284" s="199"/>
      <c r="E284" s="127"/>
      <c r="F284" s="221"/>
      <c r="G284" s="225">
        <f>G285+G286</f>
        <v>6508</v>
      </c>
      <c r="H284" s="225">
        <f>H285+H286</f>
        <v>0</v>
      </c>
      <c r="I284" s="225">
        <f>I285+I286</f>
        <v>4541</v>
      </c>
      <c r="J284" s="225">
        <f>J285+J286</f>
        <v>1900</v>
      </c>
    </row>
    <row r="285" spans="1:10" ht="49.5">
      <c r="A285" s="142" t="s">
        <v>368</v>
      </c>
      <c r="B285" s="143" t="s">
        <v>156</v>
      </c>
      <c r="C285" s="20" t="s">
        <v>371</v>
      </c>
      <c r="D285" s="199" t="s">
        <v>236</v>
      </c>
      <c r="E285" s="125" t="s">
        <v>341</v>
      </c>
      <c r="F285" s="221"/>
      <c r="G285" s="111">
        <v>2500</v>
      </c>
      <c r="H285" s="221"/>
      <c r="I285" s="181">
        <v>1000</v>
      </c>
      <c r="J285" s="111">
        <v>1500</v>
      </c>
    </row>
    <row r="286" spans="1:10" ht="33">
      <c r="A286" s="142" t="s">
        <v>359</v>
      </c>
      <c r="B286" s="144" t="s">
        <v>261</v>
      </c>
      <c r="C286" s="20" t="s">
        <v>371</v>
      </c>
      <c r="D286" s="199" t="s">
        <v>239</v>
      </c>
      <c r="E286" s="169">
        <v>2010</v>
      </c>
      <c r="F286" s="221"/>
      <c r="G286" s="111">
        <v>4008</v>
      </c>
      <c r="H286" s="221"/>
      <c r="I286" s="181">
        <v>3541</v>
      </c>
      <c r="J286" s="111">
        <v>400</v>
      </c>
    </row>
    <row r="287" spans="1:10" ht="16.5">
      <c r="A287" s="127"/>
      <c r="B287" s="128" t="s">
        <v>275</v>
      </c>
      <c r="C287" s="20"/>
      <c r="D287" s="199"/>
      <c r="E287" s="125"/>
      <c r="F287" s="221"/>
      <c r="G287" s="225">
        <f>G288+G289</f>
        <v>13158</v>
      </c>
      <c r="H287" s="225">
        <f>H288+H289</f>
        <v>0</v>
      </c>
      <c r="I287" s="225">
        <f>I288+I289</f>
        <v>4650</v>
      </c>
      <c r="J287" s="225">
        <f>J288+J289</f>
        <v>3100</v>
      </c>
    </row>
    <row r="288" spans="1:10" ht="66">
      <c r="A288" s="125" t="s">
        <v>368</v>
      </c>
      <c r="B288" s="130" t="s">
        <v>157</v>
      </c>
      <c r="C288" s="20" t="s">
        <v>371</v>
      </c>
      <c r="D288" s="199" t="s">
        <v>236</v>
      </c>
      <c r="E288" s="164" t="s">
        <v>406</v>
      </c>
      <c r="F288" s="221"/>
      <c r="G288" s="111">
        <v>5202</v>
      </c>
      <c r="H288" s="221"/>
      <c r="I288" s="181">
        <v>2100</v>
      </c>
      <c r="J288" s="111">
        <v>2300</v>
      </c>
    </row>
    <row r="289" spans="1:10" ht="82.5">
      <c r="A289" s="122" t="s">
        <v>359</v>
      </c>
      <c r="B289" s="123" t="s">
        <v>158</v>
      </c>
      <c r="C289" s="20" t="s">
        <v>371</v>
      </c>
      <c r="D289" s="199" t="s">
        <v>240</v>
      </c>
      <c r="E289" s="122" t="s">
        <v>318</v>
      </c>
      <c r="F289" s="221"/>
      <c r="G289" s="111">
        <v>7956</v>
      </c>
      <c r="H289" s="221"/>
      <c r="I289" s="181">
        <v>2550</v>
      </c>
      <c r="J289" s="111">
        <v>800</v>
      </c>
    </row>
    <row r="290" spans="1:10" ht="17.25">
      <c r="A290" s="22" t="s">
        <v>159</v>
      </c>
      <c r="B290" s="23" t="s">
        <v>160</v>
      </c>
      <c r="C290" s="20"/>
      <c r="D290" s="199"/>
      <c r="E290" s="22"/>
      <c r="F290" s="221"/>
      <c r="G290" s="118">
        <f>G291+G295+G297</f>
        <v>79925</v>
      </c>
      <c r="H290" s="118">
        <f>H291+H295+H297</f>
        <v>0</v>
      </c>
      <c r="I290" s="118">
        <f>I291+I295+I297</f>
        <v>44296</v>
      </c>
      <c r="J290" s="118">
        <f>J291+J295+J297</f>
        <v>4700</v>
      </c>
    </row>
    <row r="291" spans="1:10" ht="16.5">
      <c r="A291" s="136"/>
      <c r="B291" s="119" t="s">
        <v>295</v>
      </c>
      <c r="C291" s="20"/>
      <c r="D291" s="199"/>
      <c r="E291" s="136"/>
      <c r="F291" s="221"/>
      <c r="G291" s="225">
        <f>G292+G293+G294</f>
        <v>35841</v>
      </c>
      <c r="H291" s="225">
        <f>H292+H293+H294</f>
        <v>0</v>
      </c>
      <c r="I291" s="225">
        <f>I292+I293+I294</f>
        <v>26606</v>
      </c>
      <c r="J291" s="225">
        <f>J292+J293+J294</f>
        <v>2300</v>
      </c>
    </row>
    <row r="292" spans="1:10" ht="33">
      <c r="A292" s="122" t="s">
        <v>368</v>
      </c>
      <c r="B292" s="145" t="s">
        <v>315</v>
      </c>
      <c r="C292" s="20" t="s">
        <v>371</v>
      </c>
      <c r="D292" s="199" t="s">
        <v>243</v>
      </c>
      <c r="E292" s="170">
        <v>2010</v>
      </c>
      <c r="F292" s="221"/>
      <c r="G292" s="111">
        <v>11258</v>
      </c>
      <c r="H292" s="221"/>
      <c r="I292" s="181">
        <v>6450</v>
      </c>
      <c r="J292" s="111">
        <v>1000</v>
      </c>
    </row>
    <row r="293" spans="1:10" ht="33">
      <c r="A293" s="122" t="s">
        <v>359</v>
      </c>
      <c r="B293" s="145" t="s">
        <v>161</v>
      </c>
      <c r="C293" s="20" t="s">
        <v>371</v>
      </c>
      <c r="D293" s="199" t="s">
        <v>239</v>
      </c>
      <c r="E293" s="170">
        <v>2012</v>
      </c>
      <c r="F293" s="221"/>
      <c r="G293" s="111">
        <v>16716</v>
      </c>
      <c r="H293" s="221"/>
      <c r="I293" s="181">
        <v>12656</v>
      </c>
      <c r="J293" s="111">
        <v>1000</v>
      </c>
    </row>
    <row r="294" spans="1:10" ht="33">
      <c r="A294" s="122" t="s">
        <v>360</v>
      </c>
      <c r="B294" s="123" t="s">
        <v>462</v>
      </c>
      <c r="C294" s="20" t="s">
        <v>371</v>
      </c>
      <c r="D294" s="199" t="s">
        <v>239</v>
      </c>
      <c r="E294" s="122" t="s">
        <v>316</v>
      </c>
      <c r="F294" s="221"/>
      <c r="G294" s="111">
        <v>7867</v>
      </c>
      <c r="H294" s="221"/>
      <c r="I294" s="181">
        <v>7500</v>
      </c>
      <c r="J294" s="111">
        <v>300</v>
      </c>
    </row>
    <row r="295" spans="1:10" ht="16.5">
      <c r="A295" s="124"/>
      <c r="B295" s="119" t="s">
        <v>303</v>
      </c>
      <c r="C295" s="20"/>
      <c r="D295" s="199"/>
      <c r="E295" s="124"/>
      <c r="F295" s="221"/>
      <c r="G295" s="225">
        <f>G296</f>
        <v>3109</v>
      </c>
      <c r="H295" s="225">
        <f>H296</f>
        <v>0</v>
      </c>
      <c r="I295" s="225">
        <f>I296</f>
        <v>2190</v>
      </c>
      <c r="J295" s="225">
        <f>J296</f>
        <v>900</v>
      </c>
    </row>
    <row r="296" spans="1:10" ht="33">
      <c r="A296" s="122">
        <v>1</v>
      </c>
      <c r="B296" s="123" t="s">
        <v>352</v>
      </c>
      <c r="C296" s="20" t="s">
        <v>371</v>
      </c>
      <c r="D296" s="199" t="s">
        <v>243</v>
      </c>
      <c r="E296" s="164">
        <v>2011</v>
      </c>
      <c r="F296" s="221"/>
      <c r="G296" s="111">
        <v>3109</v>
      </c>
      <c r="H296" s="221"/>
      <c r="I296" s="181">
        <v>2190</v>
      </c>
      <c r="J296" s="111">
        <v>900</v>
      </c>
    </row>
    <row r="297" spans="1:10" ht="16.5">
      <c r="A297" s="122"/>
      <c r="B297" s="119" t="s">
        <v>275</v>
      </c>
      <c r="C297" s="20"/>
      <c r="D297" s="199"/>
      <c r="E297" s="164"/>
      <c r="F297" s="221"/>
      <c r="G297" s="225">
        <f>G298</f>
        <v>40975</v>
      </c>
      <c r="H297" s="225">
        <f>H298</f>
        <v>0</v>
      </c>
      <c r="I297" s="225">
        <f>I298</f>
        <v>15500</v>
      </c>
      <c r="J297" s="225">
        <f>J298</f>
        <v>1500</v>
      </c>
    </row>
    <row r="298" spans="1:10" ht="33">
      <c r="A298" s="122" t="s">
        <v>368</v>
      </c>
      <c r="B298" s="123" t="s">
        <v>162</v>
      </c>
      <c r="C298" s="20" t="s">
        <v>371</v>
      </c>
      <c r="D298" s="199" t="s">
        <v>237</v>
      </c>
      <c r="E298" s="160" t="s">
        <v>318</v>
      </c>
      <c r="F298" s="221"/>
      <c r="G298" s="111">
        <v>40975</v>
      </c>
      <c r="H298" s="221"/>
      <c r="I298" s="181">
        <v>15500</v>
      </c>
      <c r="J298" s="111">
        <v>1500</v>
      </c>
    </row>
    <row r="299" spans="1:10" ht="34.5">
      <c r="A299" s="202" t="s">
        <v>163</v>
      </c>
      <c r="B299" s="50" t="s">
        <v>164</v>
      </c>
      <c r="C299" s="40"/>
      <c r="D299" s="203"/>
      <c r="E299" s="204"/>
      <c r="F299" s="226"/>
      <c r="G299" s="205">
        <f>G300+G304</f>
        <v>57109</v>
      </c>
      <c r="H299" s="205">
        <f>H300+H304</f>
        <v>0</v>
      </c>
      <c r="I299" s="205">
        <f>I300+I304</f>
        <v>36496</v>
      </c>
      <c r="J299" s="205">
        <f>J300+J304</f>
        <v>7200</v>
      </c>
    </row>
    <row r="300" spans="1:10" ht="16.5">
      <c r="A300" s="148"/>
      <c r="B300" s="149" t="s">
        <v>303</v>
      </c>
      <c r="C300" s="20"/>
      <c r="D300" s="199"/>
      <c r="E300" s="172"/>
      <c r="F300" s="221"/>
      <c r="G300" s="225">
        <f>G301+G302+G303</f>
        <v>11237</v>
      </c>
      <c r="H300" s="225">
        <f>H301+H302+H303</f>
        <v>0</v>
      </c>
      <c r="I300" s="225">
        <f>I301+I302+I303</f>
        <v>8860</v>
      </c>
      <c r="J300" s="225">
        <f>J301+J302+J303</f>
        <v>1400</v>
      </c>
    </row>
    <row r="301" spans="1:10" ht="49.5">
      <c r="A301" s="122">
        <v>1</v>
      </c>
      <c r="B301" s="123" t="s">
        <v>30</v>
      </c>
      <c r="C301" s="20" t="s">
        <v>371</v>
      </c>
      <c r="D301" s="199" t="s">
        <v>239</v>
      </c>
      <c r="E301" s="122" t="s">
        <v>316</v>
      </c>
      <c r="F301" s="221"/>
      <c r="G301" s="111">
        <v>5835</v>
      </c>
      <c r="H301" s="221"/>
      <c r="I301" s="181">
        <v>4650</v>
      </c>
      <c r="J301" s="111">
        <v>700</v>
      </c>
    </row>
    <row r="302" spans="1:10" ht="33">
      <c r="A302" s="122" t="s">
        <v>359</v>
      </c>
      <c r="B302" s="123" t="s">
        <v>31</v>
      </c>
      <c r="C302" s="20" t="s">
        <v>371</v>
      </c>
      <c r="D302" s="199" t="s">
        <v>239</v>
      </c>
      <c r="E302" s="122" t="s">
        <v>317</v>
      </c>
      <c r="F302" s="221"/>
      <c r="G302" s="111">
        <v>3941</v>
      </c>
      <c r="H302" s="221"/>
      <c r="I302" s="181">
        <v>3410</v>
      </c>
      <c r="J302" s="111">
        <v>200</v>
      </c>
    </row>
    <row r="303" spans="1:10" ht="49.5">
      <c r="A303" s="122" t="s">
        <v>360</v>
      </c>
      <c r="B303" s="123" t="s">
        <v>165</v>
      </c>
      <c r="C303" s="20" t="s">
        <v>371</v>
      </c>
      <c r="D303" s="199" t="s">
        <v>236</v>
      </c>
      <c r="E303" s="173" t="s">
        <v>319</v>
      </c>
      <c r="F303" s="221"/>
      <c r="G303" s="111">
        <v>1461</v>
      </c>
      <c r="H303" s="221"/>
      <c r="I303" s="181">
        <v>800</v>
      </c>
      <c r="J303" s="111">
        <v>500</v>
      </c>
    </row>
    <row r="304" spans="1:10" ht="16.5">
      <c r="A304" s="148"/>
      <c r="B304" s="149" t="s">
        <v>275</v>
      </c>
      <c r="C304" s="20"/>
      <c r="D304" s="199"/>
      <c r="E304" s="172"/>
      <c r="F304" s="221"/>
      <c r="G304" s="225">
        <f>G305+G306</f>
        <v>45872</v>
      </c>
      <c r="H304" s="225">
        <f>H305+H306</f>
        <v>0</v>
      </c>
      <c r="I304" s="225">
        <f>I305+I306</f>
        <v>27636</v>
      </c>
      <c r="J304" s="225">
        <f>J305+J306</f>
        <v>5800</v>
      </c>
    </row>
    <row r="305" spans="1:10" ht="33">
      <c r="A305" s="122" t="s">
        <v>368</v>
      </c>
      <c r="B305" s="123" t="s">
        <v>166</v>
      </c>
      <c r="C305" s="20" t="s">
        <v>371</v>
      </c>
      <c r="D305" s="199" t="s">
        <v>236</v>
      </c>
      <c r="E305" s="173" t="s">
        <v>319</v>
      </c>
      <c r="F305" s="221"/>
      <c r="G305" s="111">
        <v>2459</v>
      </c>
      <c r="H305" s="221"/>
      <c r="I305" s="181">
        <v>850</v>
      </c>
      <c r="J305" s="111">
        <v>800</v>
      </c>
    </row>
    <row r="306" spans="1:10" ht="33">
      <c r="A306" s="122" t="s">
        <v>359</v>
      </c>
      <c r="B306" s="123" t="s">
        <v>167</v>
      </c>
      <c r="C306" s="20" t="s">
        <v>371</v>
      </c>
      <c r="D306" s="199" t="s">
        <v>236</v>
      </c>
      <c r="E306" s="173"/>
      <c r="F306" s="221"/>
      <c r="G306" s="111">
        <v>43413</v>
      </c>
      <c r="H306" s="221"/>
      <c r="I306" s="181">
        <v>26786</v>
      </c>
      <c r="J306" s="111">
        <v>5000</v>
      </c>
    </row>
    <row r="307" spans="1:10" ht="17.25">
      <c r="A307" s="146" t="s">
        <v>294</v>
      </c>
      <c r="B307" s="147" t="s">
        <v>28</v>
      </c>
      <c r="C307" s="20"/>
      <c r="D307" s="199"/>
      <c r="E307" s="172"/>
      <c r="F307" s="221"/>
      <c r="G307" s="118">
        <f>G308+G310+G312</f>
        <v>16265</v>
      </c>
      <c r="H307" s="118">
        <f>H308+H310+H312</f>
        <v>0</v>
      </c>
      <c r="I307" s="118">
        <f>I308+I310+I312</f>
        <v>6866</v>
      </c>
      <c r="J307" s="118">
        <f>J308+J310+J312</f>
        <v>5200</v>
      </c>
    </row>
    <row r="308" spans="1:10" ht="16.5">
      <c r="A308" s="150"/>
      <c r="B308" s="149" t="s">
        <v>274</v>
      </c>
      <c r="C308" s="20"/>
      <c r="D308" s="199"/>
      <c r="E308" s="174"/>
      <c r="F308" s="221"/>
      <c r="G308" s="225">
        <f>G309</f>
        <v>6300</v>
      </c>
      <c r="H308" s="225">
        <f>H309</f>
        <v>0</v>
      </c>
      <c r="I308" s="225">
        <f>I309</f>
        <v>4300</v>
      </c>
      <c r="J308" s="225">
        <f>J309</f>
        <v>1700</v>
      </c>
    </row>
    <row r="309" spans="1:10" ht="16.5">
      <c r="A309" s="122" t="s">
        <v>368</v>
      </c>
      <c r="B309" s="123" t="s">
        <v>168</v>
      </c>
      <c r="C309" s="20" t="s">
        <v>371</v>
      </c>
      <c r="D309" s="199" t="s">
        <v>236</v>
      </c>
      <c r="E309" s="122" t="s">
        <v>318</v>
      </c>
      <c r="F309" s="221"/>
      <c r="G309" s="111">
        <v>6300</v>
      </c>
      <c r="H309" s="221"/>
      <c r="I309" s="181">
        <v>4300</v>
      </c>
      <c r="J309" s="111">
        <v>1700</v>
      </c>
    </row>
    <row r="310" spans="1:10" ht="17.25">
      <c r="A310" s="22"/>
      <c r="B310" s="119" t="s">
        <v>275</v>
      </c>
      <c r="C310" s="20"/>
      <c r="D310" s="199"/>
      <c r="E310" s="22"/>
      <c r="F310" s="221"/>
      <c r="G310" s="225">
        <f>G311</f>
        <v>6234</v>
      </c>
      <c r="H310" s="225">
        <f>H311</f>
        <v>0</v>
      </c>
      <c r="I310" s="225">
        <f>I311</f>
        <v>2546</v>
      </c>
      <c r="J310" s="225">
        <f>J311</f>
        <v>2214</v>
      </c>
    </row>
    <row r="311" spans="1:10" ht="33">
      <c r="A311" s="151" t="s">
        <v>368</v>
      </c>
      <c r="B311" s="152" t="s">
        <v>169</v>
      </c>
      <c r="C311" s="20" t="s">
        <v>371</v>
      </c>
      <c r="D311" s="199" t="s">
        <v>243</v>
      </c>
      <c r="E311" s="175" t="s">
        <v>344</v>
      </c>
      <c r="F311" s="221"/>
      <c r="G311" s="111">
        <v>6234</v>
      </c>
      <c r="H311" s="221"/>
      <c r="I311" s="181">
        <v>2546</v>
      </c>
      <c r="J311" s="111">
        <v>2214</v>
      </c>
    </row>
    <row r="312" spans="1:10" ht="17.25">
      <c r="A312" s="148"/>
      <c r="B312" s="153" t="s">
        <v>279</v>
      </c>
      <c r="C312" s="20"/>
      <c r="D312" s="199"/>
      <c r="E312" s="176"/>
      <c r="F312" s="221"/>
      <c r="G312" s="225">
        <f>G313</f>
        <v>3731</v>
      </c>
      <c r="H312" s="225">
        <f>H313</f>
        <v>0</v>
      </c>
      <c r="I312" s="225">
        <f>I313</f>
        <v>20</v>
      </c>
      <c r="J312" s="225">
        <f>J313</f>
        <v>1286</v>
      </c>
    </row>
    <row r="313" spans="1:10" ht="33">
      <c r="A313" s="129">
        <v>1</v>
      </c>
      <c r="B313" s="154" t="s">
        <v>170</v>
      </c>
      <c r="C313" s="20" t="s">
        <v>371</v>
      </c>
      <c r="D313" s="199" t="s">
        <v>238</v>
      </c>
      <c r="E313" s="174"/>
      <c r="F313" s="221"/>
      <c r="G313" s="111">
        <v>3731</v>
      </c>
      <c r="H313" s="221"/>
      <c r="I313" s="181">
        <v>20</v>
      </c>
      <c r="J313" s="111">
        <v>1286</v>
      </c>
    </row>
    <row r="314" spans="1:10" ht="33">
      <c r="A314" s="113" t="s">
        <v>370</v>
      </c>
      <c r="B314" s="113" t="s">
        <v>210</v>
      </c>
      <c r="C314" s="20"/>
      <c r="D314" s="199"/>
      <c r="E314" s="114"/>
      <c r="F314" s="221"/>
      <c r="G314" s="115">
        <f>G315+G332</f>
        <v>75221</v>
      </c>
      <c r="H314" s="115">
        <f>H315+H332</f>
        <v>0</v>
      </c>
      <c r="I314" s="115">
        <f>I315+I332</f>
        <v>14462</v>
      </c>
      <c r="J314" s="115">
        <f>J315+J332</f>
        <v>20000</v>
      </c>
    </row>
    <row r="315" spans="1:10" ht="17.25">
      <c r="A315" s="22" t="s">
        <v>356</v>
      </c>
      <c r="B315" s="23" t="s">
        <v>211</v>
      </c>
      <c r="C315" s="20"/>
      <c r="D315" s="199"/>
      <c r="E315" s="136"/>
      <c r="F315" s="221"/>
      <c r="G315" s="118">
        <f>G316+G318+G322</f>
        <v>49435</v>
      </c>
      <c r="H315" s="118">
        <f>H316+H318+H322</f>
        <v>0</v>
      </c>
      <c r="I315" s="118">
        <f>I316+I318+I322</f>
        <v>5680</v>
      </c>
      <c r="J315" s="118">
        <f>J316+J318+J322</f>
        <v>15000</v>
      </c>
    </row>
    <row r="316" spans="1:10" ht="16.5">
      <c r="A316" s="124" t="s">
        <v>358</v>
      </c>
      <c r="B316" s="119" t="s">
        <v>274</v>
      </c>
      <c r="C316" s="20"/>
      <c r="D316" s="199"/>
      <c r="E316" s="124"/>
      <c r="F316" s="221"/>
      <c r="G316" s="225">
        <f>G317</f>
        <v>4107</v>
      </c>
      <c r="H316" s="225">
        <f>H317</f>
        <v>0</v>
      </c>
      <c r="I316" s="225">
        <f>I317</f>
        <v>2000</v>
      </c>
      <c r="J316" s="225">
        <f>J317</f>
        <v>1930</v>
      </c>
    </row>
    <row r="317" spans="1:10" ht="33">
      <c r="A317" s="129">
        <v>1</v>
      </c>
      <c r="B317" s="123" t="s">
        <v>208</v>
      </c>
      <c r="C317" s="20" t="s">
        <v>371</v>
      </c>
      <c r="D317" s="199" t="s">
        <v>238</v>
      </c>
      <c r="E317" s="122" t="s">
        <v>489</v>
      </c>
      <c r="F317" s="221"/>
      <c r="G317" s="111">
        <v>4107</v>
      </c>
      <c r="H317" s="221"/>
      <c r="I317" s="181">
        <v>2000</v>
      </c>
      <c r="J317" s="111">
        <v>1930</v>
      </c>
    </row>
    <row r="318" spans="1:10" ht="16.5">
      <c r="A318" s="124" t="s">
        <v>364</v>
      </c>
      <c r="B318" s="119" t="s">
        <v>275</v>
      </c>
      <c r="C318" s="20"/>
      <c r="D318" s="199"/>
      <c r="E318" s="124"/>
      <c r="F318" s="221"/>
      <c r="G318" s="225">
        <f>G319+G320+G321</f>
        <v>8051</v>
      </c>
      <c r="H318" s="225">
        <f>H319+H320+H321</f>
        <v>0</v>
      </c>
      <c r="I318" s="225">
        <f>I319+I320+I321</f>
        <v>3180</v>
      </c>
      <c r="J318" s="225">
        <f>J319+J320+J321</f>
        <v>2058</v>
      </c>
    </row>
    <row r="319" spans="1:10" ht="33">
      <c r="A319" s="122" t="s">
        <v>368</v>
      </c>
      <c r="B319" s="123" t="s">
        <v>353</v>
      </c>
      <c r="C319" s="20" t="s">
        <v>371</v>
      </c>
      <c r="D319" s="199" t="s">
        <v>243</v>
      </c>
      <c r="E319" s="122" t="s">
        <v>373</v>
      </c>
      <c r="F319" s="221"/>
      <c r="G319" s="111">
        <v>2348</v>
      </c>
      <c r="H319" s="221"/>
      <c r="I319" s="181">
        <v>1100</v>
      </c>
      <c r="J319" s="111">
        <v>500</v>
      </c>
    </row>
    <row r="320" spans="1:10" ht="33">
      <c r="A320" s="122" t="s">
        <v>359</v>
      </c>
      <c r="B320" s="123" t="s">
        <v>307</v>
      </c>
      <c r="C320" s="20" t="s">
        <v>371</v>
      </c>
      <c r="D320" s="199" t="s">
        <v>237</v>
      </c>
      <c r="E320" s="122" t="s">
        <v>319</v>
      </c>
      <c r="F320" s="221"/>
      <c r="G320" s="111">
        <v>2242</v>
      </c>
      <c r="H320" s="221"/>
      <c r="I320" s="181">
        <v>980</v>
      </c>
      <c r="J320" s="111">
        <v>550</v>
      </c>
    </row>
    <row r="321" spans="1:10" ht="33">
      <c r="A321" s="122" t="s">
        <v>360</v>
      </c>
      <c r="B321" s="123" t="s">
        <v>149</v>
      </c>
      <c r="C321" s="20" t="s">
        <v>371</v>
      </c>
      <c r="D321" s="199" t="s">
        <v>238</v>
      </c>
      <c r="E321" s="122" t="s">
        <v>319</v>
      </c>
      <c r="F321" s="221"/>
      <c r="G321" s="111">
        <v>3461</v>
      </c>
      <c r="H321" s="221"/>
      <c r="I321" s="181">
        <v>1100</v>
      </c>
      <c r="J321" s="111">
        <v>1008</v>
      </c>
    </row>
    <row r="322" spans="1:10" ht="16.5">
      <c r="A322" s="124" t="s">
        <v>365</v>
      </c>
      <c r="B322" s="119" t="s">
        <v>279</v>
      </c>
      <c r="C322" s="20"/>
      <c r="D322" s="199"/>
      <c r="E322" s="124"/>
      <c r="F322" s="221"/>
      <c r="G322" s="225">
        <f>SUM(G323:G331)</f>
        <v>37277</v>
      </c>
      <c r="H322" s="225">
        <f>SUM(H323:H331)</f>
        <v>0</v>
      </c>
      <c r="I322" s="225">
        <f>SUM(I323:I331)</f>
        <v>500</v>
      </c>
      <c r="J322" s="225">
        <f>SUM(J323:J331)</f>
        <v>11012</v>
      </c>
    </row>
    <row r="323" spans="1:10" ht="49.5">
      <c r="A323" s="129">
        <v>1</v>
      </c>
      <c r="B323" s="130" t="s">
        <v>252</v>
      </c>
      <c r="C323" s="20" t="s">
        <v>371</v>
      </c>
      <c r="D323" s="199" t="s">
        <v>240</v>
      </c>
      <c r="E323" s="161" t="s">
        <v>397</v>
      </c>
      <c r="F323" s="221"/>
      <c r="G323" s="111">
        <v>3850</v>
      </c>
      <c r="H323" s="221"/>
      <c r="I323" s="181">
        <v>50</v>
      </c>
      <c r="J323" s="111">
        <v>1298</v>
      </c>
    </row>
    <row r="324" spans="1:10" ht="33">
      <c r="A324" s="129">
        <v>2</v>
      </c>
      <c r="B324" s="130" t="s">
        <v>171</v>
      </c>
      <c r="C324" s="20" t="s">
        <v>371</v>
      </c>
      <c r="D324" s="199" t="s">
        <v>236</v>
      </c>
      <c r="E324" s="161" t="s">
        <v>397</v>
      </c>
      <c r="F324" s="221"/>
      <c r="G324" s="111">
        <v>3237</v>
      </c>
      <c r="H324" s="221"/>
      <c r="I324" s="181">
        <v>50</v>
      </c>
      <c r="J324" s="111">
        <v>1083</v>
      </c>
    </row>
    <row r="325" spans="1:10" ht="33">
      <c r="A325" s="129">
        <v>3</v>
      </c>
      <c r="B325" s="130" t="s">
        <v>251</v>
      </c>
      <c r="C325" s="20" t="s">
        <v>371</v>
      </c>
      <c r="D325" s="199" t="s">
        <v>240</v>
      </c>
      <c r="E325" s="161" t="s">
        <v>397</v>
      </c>
      <c r="F325" s="221"/>
      <c r="G325" s="111">
        <v>2955</v>
      </c>
      <c r="H325" s="221"/>
      <c r="I325" s="181">
        <v>50</v>
      </c>
      <c r="J325" s="111">
        <v>984</v>
      </c>
    </row>
    <row r="326" spans="1:10" ht="33">
      <c r="A326" s="129">
        <v>4</v>
      </c>
      <c r="B326" s="130" t="s">
        <v>172</v>
      </c>
      <c r="C326" s="20" t="s">
        <v>371</v>
      </c>
      <c r="D326" s="199" t="s">
        <v>240</v>
      </c>
      <c r="E326" s="161" t="s">
        <v>397</v>
      </c>
      <c r="F326" s="221"/>
      <c r="G326" s="111">
        <v>3338</v>
      </c>
      <c r="H326" s="221"/>
      <c r="I326" s="181">
        <v>50</v>
      </c>
      <c r="J326" s="111">
        <v>1118</v>
      </c>
    </row>
    <row r="327" spans="1:10" ht="33">
      <c r="A327" s="129">
        <v>5</v>
      </c>
      <c r="B327" s="130" t="s">
        <v>254</v>
      </c>
      <c r="C327" s="20" t="s">
        <v>371</v>
      </c>
      <c r="D327" s="199" t="s">
        <v>240</v>
      </c>
      <c r="E327" s="161" t="s">
        <v>397</v>
      </c>
      <c r="F327" s="221"/>
      <c r="G327" s="111">
        <v>3108</v>
      </c>
      <c r="H327" s="221"/>
      <c r="I327" s="181">
        <v>50</v>
      </c>
      <c r="J327" s="111">
        <v>1038</v>
      </c>
    </row>
    <row r="328" spans="1:10" ht="33">
      <c r="A328" s="129">
        <v>6</v>
      </c>
      <c r="B328" s="130" t="s">
        <v>255</v>
      </c>
      <c r="C328" s="20" t="s">
        <v>371</v>
      </c>
      <c r="D328" s="199" t="s">
        <v>237</v>
      </c>
      <c r="E328" s="161" t="s">
        <v>397</v>
      </c>
      <c r="F328" s="221"/>
      <c r="G328" s="111">
        <v>5491</v>
      </c>
      <c r="H328" s="221"/>
      <c r="I328" s="181">
        <v>50</v>
      </c>
      <c r="J328" s="111">
        <v>1872</v>
      </c>
    </row>
    <row r="329" spans="1:10" ht="49.5">
      <c r="A329" s="129">
        <v>7</v>
      </c>
      <c r="B329" s="130" t="s">
        <v>83</v>
      </c>
      <c r="C329" s="20" t="s">
        <v>371</v>
      </c>
      <c r="D329" s="199" t="s">
        <v>237</v>
      </c>
      <c r="E329" s="161" t="s">
        <v>397</v>
      </c>
      <c r="F329" s="221"/>
      <c r="G329" s="111">
        <v>2197</v>
      </c>
      <c r="H329" s="221"/>
      <c r="I329" s="181">
        <v>50</v>
      </c>
      <c r="J329" s="111">
        <v>719</v>
      </c>
    </row>
    <row r="330" spans="1:10" ht="49.5">
      <c r="A330" s="129">
        <v>8</v>
      </c>
      <c r="B330" s="130" t="s">
        <v>173</v>
      </c>
      <c r="C330" s="20" t="s">
        <v>371</v>
      </c>
      <c r="D330" s="199" t="s">
        <v>236</v>
      </c>
      <c r="E330" s="161" t="s">
        <v>397</v>
      </c>
      <c r="F330" s="221"/>
      <c r="G330" s="111">
        <v>7589</v>
      </c>
      <c r="H330" s="221"/>
      <c r="I330" s="181">
        <v>100</v>
      </c>
      <c r="J330" s="111">
        <v>2600</v>
      </c>
    </row>
    <row r="331" spans="1:10" ht="66">
      <c r="A331" s="129">
        <v>9</v>
      </c>
      <c r="B331" s="130" t="s">
        <v>174</v>
      </c>
      <c r="C331" s="20" t="s">
        <v>371</v>
      </c>
      <c r="D331" s="199" t="s">
        <v>240</v>
      </c>
      <c r="E331" s="161" t="s">
        <v>397</v>
      </c>
      <c r="F331" s="221"/>
      <c r="G331" s="111">
        <v>5512</v>
      </c>
      <c r="H331" s="221"/>
      <c r="I331" s="181">
        <v>50</v>
      </c>
      <c r="J331" s="111">
        <v>300</v>
      </c>
    </row>
    <row r="332" spans="1:10" ht="17.25">
      <c r="A332" s="22" t="s">
        <v>357</v>
      </c>
      <c r="B332" s="23" t="s">
        <v>175</v>
      </c>
      <c r="C332" s="20"/>
      <c r="D332" s="199"/>
      <c r="E332" s="136"/>
      <c r="F332" s="221"/>
      <c r="G332" s="227">
        <f>G333</f>
        <v>25786</v>
      </c>
      <c r="H332" s="227">
        <f>H333</f>
        <v>0</v>
      </c>
      <c r="I332" s="227">
        <f>I333</f>
        <v>8782</v>
      </c>
      <c r="J332" s="227">
        <f>J333</f>
        <v>5000</v>
      </c>
    </row>
    <row r="333" spans="1:10" ht="16.5">
      <c r="A333" s="124" t="s">
        <v>358</v>
      </c>
      <c r="B333" s="119" t="s">
        <v>275</v>
      </c>
      <c r="C333" s="20"/>
      <c r="D333" s="199"/>
      <c r="E333" s="136"/>
      <c r="F333" s="221"/>
      <c r="G333" s="225">
        <f>G334+G335</f>
        <v>25786</v>
      </c>
      <c r="H333" s="225">
        <f>H334+H335</f>
        <v>0</v>
      </c>
      <c r="I333" s="225">
        <f>I334+I335</f>
        <v>8782</v>
      </c>
      <c r="J333" s="225">
        <f>J334+J335</f>
        <v>5000</v>
      </c>
    </row>
    <row r="334" spans="1:10" ht="33">
      <c r="A334" s="122">
        <v>1</v>
      </c>
      <c r="B334" s="123" t="s">
        <v>209</v>
      </c>
      <c r="C334" s="20" t="s">
        <v>371</v>
      </c>
      <c r="D334" s="199" t="s">
        <v>236</v>
      </c>
      <c r="E334" s="122" t="s">
        <v>317</v>
      </c>
      <c r="F334" s="221"/>
      <c r="G334" s="111">
        <v>21724</v>
      </c>
      <c r="H334" s="221"/>
      <c r="I334" s="181">
        <v>6703</v>
      </c>
      <c r="J334" s="111">
        <v>3500</v>
      </c>
    </row>
    <row r="335" spans="1:10" ht="33">
      <c r="A335" s="151" t="s">
        <v>359</v>
      </c>
      <c r="B335" s="152" t="s">
        <v>337</v>
      </c>
      <c r="C335" s="20" t="s">
        <v>371</v>
      </c>
      <c r="D335" s="199" t="s">
        <v>238</v>
      </c>
      <c r="E335" s="175" t="s">
        <v>344</v>
      </c>
      <c r="F335" s="221"/>
      <c r="G335" s="111">
        <v>4062</v>
      </c>
      <c r="H335" s="221"/>
      <c r="I335" s="181">
        <v>2079</v>
      </c>
      <c r="J335" s="111">
        <v>1500</v>
      </c>
    </row>
    <row r="336" spans="1:10" s="201" customFormat="1" ht="49.5">
      <c r="A336" s="209" t="s">
        <v>377</v>
      </c>
      <c r="B336" s="211" t="s">
        <v>39</v>
      </c>
      <c r="C336" s="27"/>
      <c r="D336" s="73"/>
      <c r="E336" s="211"/>
      <c r="F336" s="224"/>
      <c r="G336" s="228">
        <f>G337+G351</f>
        <v>46406</v>
      </c>
      <c r="H336" s="228">
        <f>H337+H351</f>
        <v>0</v>
      </c>
      <c r="I336" s="228">
        <f>I337+I351</f>
        <v>19350</v>
      </c>
      <c r="J336" s="228">
        <f>J337+J351</f>
        <v>12500</v>
      </c>
    </row>
    <row r="337" spans="1:10" s="201" customFormat="1" ht="16.5">
      <c r="A337" s="209" t="s">
        <v>501</v>
      </c>
      <c r="B337" s="210" t="s">
        <v>175</v>
      </c>
      <c r="C337" s="27"/>
      <c r="D337" s="73"/>
      <c r="E337" s="211"/>
      <c r="F337" s="224"/>
      <c r="G337" s="228">
        <f>G338+G343</f>
        <v>33811</v>
      </c>
      <c r="H337" s="228">
        <f>H338+H343</f>
        <v>0</v>
      </c>
      <c r="I337" s="228">
        <f>I338+I343</f>
        <v>14020</v>
      </c>
      <c r="J337" s="228">
        <f>J338+J343</f>
        <v>9200</v>
      </c>
    </row>
    <row r="338" spans="1:10" s="1" customFormat="1" ht="16.5">
      <c r="A338" s="212" t="s">
        <v>358</v>
      </c>
      <c r="B338" s="213" t="s">
        <v>40</v>
      </c>
      <c r="C338" s="40"/>
      <c r="D338" s="226"/>
      <c r="E338" s="214"/>
      <c r="F338" s="226"/>
      <c r="G338" s="229">
        <f>G339+G340+G341+G342</f>
        <v>12000</v>
      </c>
      <c r="H338" s="229">
        <f>H339+H340+H341+H342</f>
        <v>0</v>
      </c>
      <c r="I338" s="229">
        <f>I339+I340+I341+I342</f>
        <v>20</v>
      </c>
      <c r="J338" s="229">
        <f>J339+J340+J341+J342</f>
        <v>6000</v>
      </c>
    </row>
    <row r="339" spans="1:10" ht="33">
      <c r="A339" s="206" t="s">
        <v>368</v>
      </c>
      <c r="B339" s="207" t="s">
        <v>41</v>
      </c>
      <c r="C339" s="20" t="s">
        <v>371</v>
      </c>
      <c r="D339" s="199" t="s">
        <v>238</v>
      </c>
      <c r="E339" s="208" t="s">
        <v>397</v>
      </c>
      <c r="F339" s="221"/>
      <c r="G339" s="230">
        <v>3000</v>
      </c>
      <c r="H339" s="221"/>
      <c r="I339" s="188">
        <v>20</v>
      </c>
      <c r="J339" s="230">
        <v>1500</v>
      </c>
    </row>
    <row r="340" spans="1:10" ht="33">
      <c r="A340" s="206" t="s">
        <v>359</v>
      </c>
      <c r="B340" s="207" t="s">
        <v>42</v>
      </c>
      <c r="C340" s="20" t="s">
        <v>371</v>
      </c>
      <c r="D340" s="199" t="s">
        <v>240</v>
      </c>
      <c r="E340" s="208" t="s">
        <v>397</v>
      </c>
      <c r="F340" s="221"/>
      <c r="G340" s="230">
        <v>3000</v>
      </c>
      <c r="H340" s="221"/>
      <c r="I340" s="188"/>
      <c r="J340" s="230">
        <v>1500</v>
      </c>
    </row>
    <row r="341" spans="1:10" ht="33">
      <c r="A341" s="206" t="s">
        <v>360</v>
      </c>
      <c r="B341" s="207" t="s">
        <v>43</v>
      </c>
      <c r="C341" s="20" t="s">
        <v>371</v>
      </c>
      <c r="D341" s="199" t="s">
        <v>243</v>
      </c>
      <c r="E341" s="208" t="s">
        <v>397</v>
      </c>
      <c r="F341" s="221"/>
      <c r="G341" s="230">
        <v>3000</v>
      </c>
      <c r="H341" s="221"/>
      <c r="I341" s="188"/>
      <c r="J341" s="230">
        <v>1500</v>
      </c>
    </row>
    <row r="342" spans="1:10" ht="33">
      <c r="A342" s="206" t="s">
        <v>361</v>
      </c>
      <c r="B342" s="207" t="s">
        <v>44</v>
      </c>
      <c r="C342" s="20" t="s">
        <v>371</v>
      </c>
      <c r="D342" s="199" t="s">
        <v>240</v>
      </c>
      <c r="E342" s="208" t="s">
        <v>397</v>
      </c>
      <c r="F342" s="221"/>
      <c r="G342" s="230">
        <v>3000</v>
      </c>
      <c r="H342" s="221"/>
      <c r="I342" s="188"/>
      <c r="J342" s="230">
        <v>1500</v>
      </c>
    </row>
    <row r="343" spans="1:10" ht="33">
      <c r="A343" s="212" t="s">
        <v>364</v>
      </c>
      <c r="B343" s="213" t="s">
        <v>45</v>
      </c>
      <c r="C343" s="20"/>
      <c r="D343" s="199"/>
      <c r="E343" s="208"/>
      <c r="F343" s="221"/>
      <c r="G343" s="229">
        <f>SUM(G344:G350)</f>
        <v>21811</v>
      </c>
      <c r="H343" s="229">
        <f>SUM(H344:H350)</f>
        <v>0</v>
      </c>
      <c r="I343" s="229">
        <f>SUM(I344:I350)</f>
        <v>14000</v>
      </c>
      <c r="J343" s="229">
        <f>SUM(J344:J350)</f>
        <v>3200</v>
      </c>
    </row>
    <row r="344" spans="1:10" ht="33">
      <c r="A344" s="206" t="s">
        <v>368</v>
      </c>
      <c r="B344" s="207" t="s">
        <v>46</v>
      </c>
      <c r="C344" s="20" t="s">
        <v>371</v>
      </c>
      <c r="D344" s="199" t="s">
        <v>238</v>
      </c>
      <c r="E344" s="208" t="s">
        <v>489</v>
      </c>
      <c r="F344" s="221"/>
      <c r="G344" s="230">
        <v>3232</v>
      </c>
      <c r="H344" s="221"/>
      <c r="I344" s="188">
        <v>2000</v>
      </c>
      <c r="J344" s="230">
        <v>500</v>
      </c>
    </row>
    <row r="345" spans="1:10" ht="33">
      <c r="A345" s="206" t="s">
        <v>359</v>
      </c>
      <c r="B345" s="207" t="s">
        <v>47</v>
      </c>
      <c r="C345" s="20" t="s">
        <v>371</v>
      </c>
      <c r="D345" s="199" t="s">
        <v>243</v>
      </c>
      <c r="E345" s="208" t="s">
        <v>489</v>
      </c>
      <c r="F345" s="221"/>
      <c r="G345" s="230">
        <v>3369</v>
      </c>
      <c r="H345" s="221"/>
      <c r="I345" s="188">
        <v>2000</v>
      </c>
      <c r="J345" s="230">
        <v>500</v>
      </c>
    </row>
    <row r="346" spans="1:10" ht="33">
      <c r="A346" s="206" t="s">
        <v>360</v>
      </c>
      <c r="B346" s="207" t="s">
        <v>48</v>
      </c>
      <c r="C346" s="20" t="s">
        <v>371</v>
      </c>
      <c r="D346" s="199" t="s">
        <v>243</v>
      </c>
      <c r="E346" s="208" t="s">
        <v>489</v>
      </c>
      <c r="F346" s="221"/>
      <c r="G346" s="230">
        <v>3105</v>
      </c>
      <c r="H346" s="221"/>
      <c r="I346" s="188">
        <v>2000</v>
      </c>
      <c r="J346" s="230">
        <v>500</v>
      </c>
    </row>
    <row r="347" spans="1:10" ht="33">
      <c r="A347" s="206" t="s">
        <v>361</v>
      </c>
      <c r="B347" s="207" t="s">
        <v>49</v>
      </c>
      <c r="C347" s="20" t="s">
        <v>371</v>
      </c>
      <c r="D347" s="199" t="s">
        <v>243</v>
      </c>
      <c r="E347" s="208" t="s">
        <v>489</v>
      </c>
      <c r="F347" s="221"/>
      <c r="G347" s="230">
        <v>2518</v>
      </c>
      <c r="H347" s="221"/>
      <c r="I347" s="188">
        <v>2000</v>
      </c>
      <c r="J347" s="230">
        <v>300</v>
      </c>
    </row>
    <row r="348" spans="1:10" ht="33">
      <c r="A348" s="206" t="s">
        <v>362</v>
      </c>
      <c r="B348" s="207" t="s">
        <v>50</v>
      </c>
      <c r="C348" s="20" t="s">
        <v>371</v>
      </c>
      <c r="D348" s="199" t="s">
        <v>243</v>
      </c>
      <c r="E348" s="208" t="s">
        <v>489</v>
      </c>
      <c r="F348" s="221"/>
      <c r="G348" s="230">
        <v>3565</v>
      </c>
      <c r="H348" s="221"/>
      <c r="I348" s="188">
        <v>2000</v>
      </c>
      <c r="J348" s="230">
        <v>500</v>
      </c>
    </row>
    <row r="349" spans="1:10" ht="33">
      <c r="A349" s="206" t="s">
        <v>363</v>
      </c>
      <c r="B349" s="207" t="s">
        <v>51</v>
      </c>
      <c r="C349" s="20" t="s">
        <v>371</v>
      </c>
      <c r="D349" s="199" t="s">
        <v>243</v>
      </c>
      <c r="E349" s="208" t="s">
        <v>489</v>
      </c>
      <c r="F349" s="221"/>
      <c r="G349" s="230">
        <v>3239</v>
      </c>
      <c r="H349" s="221"/>
      <c r="I349" s="188">
        <v>2000</v>
      </c>
      <c r="J349" s="230">
        <v>500</v>
      </c>
    </row>
    <row r="350" spans="1:10" ht="33">
      <c r="A350" s="206" t="s">
        <v>366</v>
      </c>
      <c r="B350" s="207" t="s">
        <v>52</v>
      </c>
      <c r="C350" s="20" t="s">
        <v>371</v>
      </c>
      <c r="D350" s="199" t="s">
        <v>239</v>
      </c>
      <c r="E350" s="208" t="s">
        <v>489</v>
      </c>
      <c r="F350" s="221"/>
      <c r="G350" s="230">
        <v>2783</v>
      </c>
      <c r="H350" s="221"/>
      <c r="I350" s="188">
        <v>2000</v>
      </c>
      <c r="J350" s="230">
        <v>400</v>
      </c>
    </row>
    <row r="351" spans="1:10" s="201" customFormat="1" ht="16.5">
      <c r="A351" s="209" t="s">
        <v>502</v>
      </c>
      <c r="B351" s="210" t="s">
        <v>211</v>
      </c>
      <c r="C351" s="27"/>
      <c r="D351" s="73"/>
      <c r="E351" s="211"/>
      <c r="F351" s="224"/>
      <c r="G351" s="228">
        <f>G352+G353+G354</f>
        <v>12595</v>
      </c>
      <c r="H351" s="228">
        <f>H352+H353+H354</f>
        <v>0</v>
      </c>
      <c r="I351" s="228">
        <f>I352+I353+I354</f>
        <v>5330</v>
      </c>
      <c r="J351" s="228">
        <f>J352+J353+J354</f>
        <v>3300</v>
      </c>
    </row>
    <row r="352" spans="1:10" ht="33">
      <c r="A352" s="206" t="s">
        <v>368</v>
      </c>
      <c r="B352" s="207" t="s">
        <v>53</v>
      </c>
      <c r="C352" s="20" t="s">
        <v>371</v>
      </c>
      <c r="D352" s="199" t="s">
        <v>237</v>
      </c>
      <c r="E352" s="208" t="s">
        <v>406</v>
      </c>
      <c r="F352" s="221"/>
      <c r="G352" s="230">
        <v>3921</v>
      </c>
      <c r="H352" s="221"/>
      <c r="I352" s="188">
        <v>1100</v>
      </c>
      <c r="J352" s="230">
        <v>1500</v>
      </c>
    </row>
    <row r="353" spans="1:10" ht="33">
      <c r="A353" s="206" t="s">
        <v>359</v>
      </c>
      <c r="B353" s="207" t="s">
        <v>54</v>
      </c>
      <c r="C353" s="20" t="s">
        <v>371</v>
      </c>
      <c r="D353" s="199" t="s">
        <v>243</v>
      </c>
      <c r="E353" s="208" t="s">
        <v>406</v>
      </c>
      <c r="F353" s="221"/>
      <c r="G353" s="230">
        <v>5259</v>
      </c>
      <c r="H353" s="221"/>
      <c r="I353" s="188">
        <v>2340</v>
      </c>
      <c r="J353" s="230">
        <v>1000</v>
      </c>
    </row>
    <row r="354" spans="1:10" ht="33">
      <c r="A354" s="206" t="s">
        <v>360</v>
      </c>
      <c r="B354" s="207" t="s">
        <v>55</v>
      </c>
      <c r="C354" s="20" t="s">
        <v>371</v>
      </c>
      <c r="D354" s="199" t="s">
        <v>241</v>
      </c>
      <c r="E354" s="208" t="s">
        <v>406</v>
      </c>
      <c r="F354" s="221"/>
      <c r="G354" s="230">
        <v>3415</v>
      </c>
      <c r="H354" s="221"/>
      <c r="I354" s="188">
        <v>1890</v>
      </c>
      <c r="J354" s="230">
        <v>800</v>
      </c>
    </row>
    <row r="355" spans="1:10" ht="33">
      <c r="A355" s="113" t="s">
        <v>378</v>
      </c>
      <c r="B355" s="113" t="s">
        <v>212</v>
      </c>
      <c r="C355" s="20"/>
      <c r="D355" s="199"/>
      <c r="E355" s="114"/>
      <c r="F355" s="221"/>
      <c r="G355" s="115">
        <f>G356+G359+G362</f>
        <v>1346998</v>
      </c>
      <c r="H355" s="115">
        <f>H356+H359+H362</f>
        <v>0</v>
      </c>
      <c r="I355" s="115">
        <f>I356+I359+I362</f>
        <v>86722</v>
      </c>
      <c r="J355" s="115">
        <f>J356+J359+J362</f>
        <v>50000</v>
      </c>
    </row>
    <row r="356" spans="1:10" ht="16.5">
      <c r="A356" s="155" t="s">
        <v>56</v>
      </c>
      <c r="B356" s="156" t="s">
        <v>176</v>
      </c>
      <c r="C356" s="20"/>
      <c r="D356" s="199"/>
      <c r="E356" s="177"/>
      <c r="F356" s="221"/>
      <c r="G356" s="179">
        <f>G358</f>
        <v>936586</v>
      </c>
      <c r="H356" s="221"/>
      <c r="I356" s="181"/>
      <c r="J356" s="179">
        <f>J358</f>
        <v>15000</v>
      </c>
    </row>
    <row r="357" spans="1:10" ht="17.25">
      <c r="A357" s="157"/>
      <c r="B357" s="147" t="s">
        <v>275</v>
      </c>
      <c r="C357" s="20"/>
      <c r="D357" s="199"/>
      <c r="E357" s="146"/>
      <c r="F357" s="221"/>
      <c r="G357" s="231"/>
      <c r="H357" s="221"/>
      <c r="I357" s="181"/>
      <c r="J357" s="231">
        <v>15000</v>
      </c>
    </row>
    <row r="358" spans="1:10" ht="16.5">
      <c r="A358" s="122" t="s">
        <v>368</v>
      </c>
      <c r="B358" s="123" t="s">
        <v>424</v>
      </c>
      <c r="C358" s="20"/>
      <c r="D358" s="199" t="s">
        <v>236</v>
      </c>
      <c r="E358" s="122" t="s">
        <v>318</v>
      </c>
      <c r="F358" s="221"/>
      <c r="G358" s="111">
        <v>936586</v>
      </c>
      <c r="H358" s="221"/>
      <c r="I358" s="181"/>
      <c r="J358" s="111">
        <v>15000</v>
      </c>
    </row>
    <row r="359" spans="1:10" ht="33">
      <c r="A359" s="136" t="s">
        <v>57</v>
      </c>
      <c r="B359" s="137" t="s">
        <v>177</v>
      </c>
      <c r="C359" s="20"/>
      <c r="D359" s="199"/>
      <c r="E359" s="136"/>
      <c r="F359" s="221"/>
      <c r="G359" s="231">
        <f>G360+G361</f>
        <v>169390</v>
      </c>
      <c r="H359" s="221"/>
      <c r="I359" s="181"/>
      <c r="J359" s="231">
        <f>J360+J361</f>
        <v>20000</v>
      </c>
    </row>
    <row r="360" spans="1:10" ht="16.5">
      <c r="A360" s="122" t="s">
        <v>368</v>
      </c>
      <c r="B360" s="123" t="s">
        <v>178</v>
      </c>
      <c r="C360" s="20"/>
      <c r="D360" s="199"/>
      <c r="E360" s="122"/>
      <c r="F360" s="221"/>
      <c r="G360" s="111"/>
      <c r="H360" s="221"/>
      <c r="I360" s="181"/>
      <c r="J360" s="111">
        <v>10000</v>
      </c>
    </row>
    <row r="361" spans="1:10" ht="33">
      <c r="A361" s="125" t="s">
        <v>359</v>
      </c>
      <c r="B361" s="126" t="s">
        <v>179</v>
      </c>
      <c r="C361" s="20"/>
      <c r="D361" s="199" t="s">
        <v>236</v>
      </c>
      <c r="E361" s="125" t="s">
        <v>197</v>
      </c>
      <c r="F361" s="221"/>
      <c r="G361" s="111">
        <v>169390</v>
      </c>
      <c r="H361" s="221"/>
      <c r="I361" s="181"/>
      <c r="J361" s="111">
        <v>10000</v>
      </c>
    </row>
    <row r="362" spans="1:10" ht="17.25">
      <c r="A362" s="155" t="s">
        <v>58</v>
      </c>
      <c r="B362" s="158" t="s">
        <v>180</v>
      </c>
      <c r="C362" s="20"/>
      <c r="D362" s="199"/>
      <c r="E362" s="178"/>
      <c r="F362" s="221"/>
      <c r="G362" s="231">
        <f>G363+G366+G370+G373+G375+G378+G381</f>
        <v>241022</v>
      </c>
      <c r="H362" s="231">
        <f>H363+H366+H370+H373+H375+H378+H381</f>
        <v>0</v>
      </c>
      <c r="I362" s="231">
        <f>I363+I366+I370+I373+I375+I378+I381</f>
        <v>86722</v>
      </c>
      <c r="J362" s="231">
        <f>J363+J366+J370+J373+J375+J378+J381</f>
        <v>15000</v>
      </c>
    </row>
    <row r="363" spans="1:10" ht="16.5">
      <c r="A363" s="124"/>
      <c r="B363" s="119" t="s">
        <v>270</v>
      </c>
      <c r="C363" s="20"/>
      <c r="D363" s="199"/>
      <c r="E363" s="124"/>
      <c r="F363" s="221"/>
      <c r="G363" s="225">
        <f>G364+G365</f>
        <v>60020</v>
      </c>
      <c r="H363" s="225">
        <f>H364+H365</f>
        <v>0</v>
      </c>
      <c r="I363" s="225">
        <f>I364+I365</f>
        <v>15910</v>
      </c>
      <c r="J363" s="225">
        <f>J364+J365</f>
        <v>5700</v>
      </c>
    </row>
    <row r="364" spans="1:10" ht="66">
      <c r="A364" s="122" t="s">
        <v>368</v>
      </c>
      <c r="B364" s="123" t="s">
        <v>271</v>
      </c>
      <c r="C364" s="20"/>
      <c r="D364" s="199"/>
      <c r="E364" s="122" t="s">
        <v>317</v>
      </c>
      <c r="F364" s="221"/>
      <c r="G364" s="111">
        <v>37443</v>
      </c>
      <c r="H364" s="221"/>
      <c r="I364" s="181">
        <v>5410</v>
      </c>
      <c r="J364" s="111">
        <v>3200</v>
      </c>
    </row>
    <row r="365" spans="1:10" ht="33">
      <c r="A365" s="122" t="s">
        <v>359</v>
      </c>
      <c r="B365" s="123" t="s">
        <v>272</v>
      </c>
      <c r="C365" s="20"/>
      <c r="D365" s="199" t="s">
        <v>244</v>
      </c>
      <c r="E365" s="122" t="s">
        <v>317</v>
      </c>
      <c r="F365" s="221"/>
      <c r="G365" s="111">
        <v>22577</v>
      </c>
      <c r="H365" s="221"/>
      <c r="I365" s="181">
        <v>10500</v>
      </c>
      <c r="J365" s="111">
        <v>2500</v>
      </c>
    </row>
    <row r="366" spans="1:10" ht="16.5">
      <c r="A366" s="124"/>
      <c r="B366" s="119" t="s">
        <v>15</v>
      </c>
      <c r="C366" s="20"/>
      <c r="D366" s="199"/>
      <c r="E366" s="124"/>
      <c r="F366" s="221"/>
      <c r="G366" s="225">
        <f>G367+G368+G369</f>
        <v>10200</v>
      </c>
      <c r="H366" s="225">
        <f>H367+H368+H369</f>
        <v>0</v>
      </c>
      <c r="I366" s="225">
        <f>I367+I368+I369</f>
        <v>2500</v>
      </c>
      <c r="J366" s="225">
        <f>J367+J368+J369</f>
        <v>1200</v>
      </c>
    </row>
    <row r="367" spans="1:10" ht="66">
      <c r="A367" s="122" t="s">
        <v>368</v>
      </c>
      <c r="B367" s="123" t="s">
        <v>181</v>
      </c>
      <c r="C367" s="20"/>
      <c r="D367" s="199" t="s">
        <v>236</v>
      </c>
      <c r="E367" s="122" t="s">
        <v>319</v>
      </c>
      <c r="F367" s="221"/>
      <c r="G367" s="111">
        <v>6000</v>
      </c>
      <c r="H367" s="221"/>
      <c r="I367" s="181">
        <v>500</v>
      </c>
      <c r="J367" s="111">
        <v>500</v>
      </c>
    </row>
    <row r="368" spans="1:10" ht="49.5">
      <c r="A368" s="122" t="s">
        <v>359</v>
      </c>
      <c r="B368" s="123" t="s">
        <v>182</v>
      </c>
      <c r="C368" s="20"/>
      <c r="D368" s="199" t="s">
        <v>236</v>
      </c>
      <c r="E368" s="122" t="s">
        <v>319</v>
      </c>
      <c r="F368" s="221"/>
      <c r="G368" s="111">
        <v>2200</v>
      </c>
      <c r="H368" s="221"/>
      <c r="I368" s="181">
        <v>2000</v>
      </c>
      <c r="J368" s="111">
        <v>200</v>
      </c>
    </row>
    <row r="369" spans="1:10" ht="82.5">
      <c r="A369" s="122" t="s">
        <v>360</v>
      </c>
      <c r="B369" s="123" t="s">
        <v>183</v>
      </c>
      <c r="C369" s="20"/>
      <c r="D369" s="199" t="s">
        <v>236</v>
      </c>
      <c r="E369" s="122" t="s">
        <v>197</v>
      </c>
      <c r="F369" s="221"/>
      <c r="G369" s="111">
        <v>2000</v>
      </c>
      <c r="H369" s="221"/>
      <c r="I369" s="181">
        <v>0</v>
      </c>
      <c r="J369" s="111">
        <v>500</v>
      </c>
    </row>
    <row r="370" spans="1:10" ht="16.5">
      <c r="A370" s="124"/>
      <c r="B370" s="119" t="s">
        <v>184</v>
      </c>
      <c r="C370" s="20"/>
      <c r="D370" s="199"/>
      <c r="E370" s="124"/>
      <c r="F370" s="221"/>
      <c r="G370" s="225">
        <f>G371+G372</f>
        <v>53229</v>
      </c>
      <c r="H370" s="225">
        <f>H371+H372</f>
        <v>0</v>
      </c>
      <c r="I370" s="225">
        <f>I371+I372</f>
        <v>15000</v>
      </c>
      <c r="J370" s="225">
        <f>J371+J372</f>
        <v>2200</v>
      </c>
    </row>
    <row r="371" spans="1:10" ht="66">
      <c r="A371" s="122" t="s">
        <v>368</v>
      </c>
      <c r="B371" s="131" t="s">
        <v>185</v>
      </c>
      <c r="C371" s="20"/>
      <c r="D371" s="199" t="s">
        <v>236</v>
      </c>
      <c r="E371" s="122" t="s">
        <v>318</v>
      </c>
      <c r="F371" s="221"/>
      <c r="G371" s="111">
        <v>50741</v>
      </c>
      <c r="H371" s="221"/>
      <c r="I371" s="181">
        <v>15000</v>
      </c>
      <c r="J371" s="111">
        <v>2000</v>
      </c>
    </row>
    <row r="372" spans="1:10" ht="49.5">
      <c r="A372" s="122" t="s">
        <v>359</v>
      </c>
      <c r="B372" s="123" t="s">
        <v>186</v>
      </c>
      <c r="C372" s="20"/>
      <c r="D372" s="199" t="s">
        <v>245</v>
      </c>
      <c r="E372" s="122" t="s">
        <v>318</v>
      </c>
      <c r="F372" s="221"/>
      <c r="G372" s="111">
        <v>2488</v>
      </c>
      <c r="H372" s="221"/>
      <c r="I372" s="181">
        <v>0</v>
      </c>
      <c r="J372" s="111">
        <v>200</v>
      </c>
    </row>
    <row r="373" spans="1:10" ht="16.5">
      <c r="A373" s="124"/>
      <c r="B373" s="119" t="s">
        <v>29</v>
      </c>
      <c r="C373" s="20"/>
      <c r="D373" s="199"/>
      <c r="E373" s="124"/>
      <c r="F373" s="221"/>
      <c r="G373" s="225">
        <f>G374</f>
        <v>51540</v>
      </c>
      <c r="H373" s="225">
        <f>H374</f>
        <v>0</v>
      </c>
      <c r="I373" s="225">
        <f>I374</f>
        <v>9000</v>
      </c>
      <c r="J373" s="225">
        <f>J374</f>
        <v>500</v>
      </c>
    </row>
    <row r="374" spans="1:10" ht="66">
      <c r="A374" s="122" t="s">
        <v>368</v>
      </c>
      <c r="B374" s="123" t="s">
        <v>187</v>
      </c>
      <c r="C374" s="20"/>
      <c r="D374" s="199" t="s">
        <v>239</v>
      </c>
      <c r="E374" s="122" t="s">
        <v>321</v>
      </c>
      <c r="F374" s="221"/>
      <c r="G374" s="111">
        <v>51540</v>
      </c>
      <c r="H374" s="221"/>
      <c r="I374" s="181">
        <v>9000</v>
      </c>
      <c r="J374" s="111">
        <v>500</v>
      </c>
    </row>
    <row r="375" spans="1:10" ht="16.5">
      <c r="A375" s="124"/>
      <c r="B375" s="119" t="s">
        <v>354</v>
      </c>
      <c r="C375" s="20"/>
      <c r="D375" s="199"/>
      <c r="E375" s="124"/>
      <c r="F375" s="221"/>
      <c r="G375" s="225">
        <f>G376+G377</f>
        <v>8000</v>
      </c>
      <c r="H375" s="225">
        <f>H376+H377</f>
        <v>0</v>
      </c>
      <c r="I375" s="225">
        <f>I376+I377</f>
        <v>1758</v>
      </c>
      <c r="J375" s="225">
        <f>J376+J377</f>
        <v>1350</v>
      </c>
    </row>
    <row r="376" spans="1:10" ht="33">
      <c r="A376" s="122" t="s">
        <v>368</v>
      </c>
      <c r="B376" s="123" t="s">
        <v>188</v>
      </c>
      <c r="C376" s="20"/>
      <c r="D376" s="199" t="s">
        <v>246</v>
      </c>
      <c r="E376" s="122"/>
      <c r="F376" s="221"/>
      <c r="G376" s="111">
        <v>3000</v>
      </c>
      <c r="H376" s="221"/>
      <c r="I376" s="181">
        <v>1758</v>
      </c>
      <c r="J376" s="111">
        <v>350</v>
      </c>
    </row>
    <row r="377" spans="1:10" ht="33">
      <c r="A377" s="122" t="s">
        <v>359</v>
      </c>
      <c r="B377" s="123" t="s">
        <v>189</v>
      </c>
      <c r="C377" s="20"/>
      <c r="D377" s="199" t="s">
        <v>246</v>
      </c>
      <c r="E377" s="122"/>
      <c r="F377" s="221"/>
      <c r="G377" s="111">
        <v>5000</v>
      </c>
      <c r="H377" s="221"/>
      <c r="I377" s="181">
        <v>0</v>
      </c>
      <c r="J377" s="111">
        <v>1000</v>
      </c>
    </row>
    <row r="378" spans="1:10" ht="16.5">
      <c r="A378" s="124"/>
      <c r="B378" s="119" t="s">
        <v>8</v>
      </c>
      <c r="C378" s="20"/>
      <c r="D378" s="199"/>
      <c r="E378" s="124"/>
      <c r="F378" s="221"/>
      <c r="G378" s="225">
        <f>G379+G380</f>
        <v>18240</v>
      </c>
      <c r="H378" s="225">
        <f>H379+H380</f>
        <v>0</v>
      </c>
      <c r="I378" s="225">
        <f>I379+I380</f>
        <v>15293</v>
      </c>
      <c r="J378" s="225">
        <f>J379+J380</f>
        <v>1050</v>
      </c>
    </row>
    <row r="379" spans="1:10" ht="49.5">
      <c r="A379" s="122" t="s">
        <v>368</v>
      </c>
      <c r="B379" s="123" t="s">
        <v>190</v>
      </c>
      <c r="C379" s="20"/>
      <c r="D379" s="199" t="s">
        <v>241</v>
      </c>
      <c r="E379" s="122"/>
      <c r="F379" s="221"/>
      <c r="G379" s="111">
        <v>2240</v>
      </c>
      <c r="H379" s="221"/>
      <c r="I379" s="181">
        <v>500</v>
      </c>
      <c r="J379" s="111">
        <v>950</v>
      </c>
    </row>
    <row r="380" spans="1:10" ht="49.5">
      <c r="A380" s="122">
        <v>2</v>
      </c>
      <c r="B380" s="123" t="s">
        <v>191</v>
      </c>
      <c r="C380" s="20"/>
      <c r="D380" s="199" t="s">
        <v>236</v>
      </c>
      <c r="E380" s="122" t="s">
        <v>318</v>
      </c>
      <c r="F380" s="221"/>
      <c r="G380" s="111">
        <v>16000</v>
      </c>
      <c r="H380" s="221"/>
      <c r="I380" s="181">
        <v>14793</v>
      </c>
      <c r="J380" s="111">
        <v>100</v>
      </c>
    </row>
    <row r="381" spans="1:10" ht="16.5">
      <c r="A381" s="124"/>
      <c r="B381" s="119" t="s">
        <v>136</v>
      </c>
      <c r="C381" s="20"/>
      <c r="D381" s="199"/>
      <c r="E381" s="124"/>
      <c r="F381" s="221"/>
      <c r="G381" s="225">
        <f>G382+G383</f>
        <v>39793</v>
      </c>
      <c r="H381" s="225">
        <f>H382+H383</f>
        <v>0</v>
      </c>
      <c r="I381" s="225">
        <f>I382+I383</f>
        <v>27261</v>
      </c>
      <c r="J381" s="225">
        <f>J382+J383</f>
        <v>3000</v>
      </c>
    </row>
    <row r="382" spans="1:10" ht="33">
      <c r="A382" s="122" t="s">
        <v>368</v>
      </c>
      <c r="B382" s="123" t="s">
        <v>192</v>
      </c>
      <c r="C382" s="20"/>
      <c r="D382" s="199" t="s">
        <v>237</v>
      </c>
      <c r="E382" s="122" t="s">
        <v>318</v>
      </c>
      <c r="F382" s="221"/>
      <c r="G382" s="111">
        <v>8371</v>
      </c>
      <c r="H382" s="221"/>
      <c r="I382" s="181">
        <v>5000</v>
      </c>
      <c r="J382" s="111">
        <v>2000</v>
      </c>
    </row>
    <row r="383" spans="1:10" ht="49.5">
      <c r="A383" s="122" t="s">
        <v>359</v>
      </c>
      <c r="B383" s="123" t="s">
        <v>193</v>
      </c>
      <c r="C383" s="20"/>
      <c r="D383" s="199" t="s">
        <v>237</v>
      </c>
      <c r="E383" s="122" t="s">
        <v>320</v>
      </c>
      <c r="F383" s="221"/>
      <c r="G383" s="111">
        <v>31422</v>
      </c>
      <c r="H383" s="221"/>
      <c r="I383" s="181">
        <v>22261</v>
      </c>
      <c r="J383" s="111">
        <v>1000</v>
      </c>
    </row>
    <row r="384" spans="1:10" s="215" customFormat="1" ht="49.5">
      <c r="A384" s="113" t="s">
        <v>379</v>
      </c>
      <c r="B384" s="113" t="s">
        <v>59</v>
      </c>
      <c r="C384" s="20"/>
      <c r="D384" s="199"/>
      <c r="E384" s="114"/>
      <c r="F384" s="221"/>
      <c r="G384" s="115">
        <v>0</v>
      </c>
      <c r="H384" s="115">
        <v>0</v>
      </c>
      <c r="I384" s="115">
        <v>0</v>
      </c>
      <c r="J384" s="115">
        <f>SUM(J385:J394)</f>
        <v>15700</v>
      </c>
    </row>
    <row r="385" spans="1:10" s="215" customFormat="1" ht="33">
      <c r="A385" s="122">
        <v>1</v>
      </c>
      <c r="B385" s="123" t="s">
        <v>74</v>
      </c>
      <c r="C385" s="20" t="s">
        <v>371</v>
      </c>
      <c r="D385" s="199" t="s">
        <v>238</v>
      </c>
      <c r="E385" s="122"/>
      <c r="F385" s="221"/>
      <c r="G385" s="111"/>
      <c r="H385" s="221"/>
      <c r="I385" s="181"/>
      <c r="J385" s="111">
        <v>3500</v>
      </c>
    </row>
    <row r="386" spans="1:10" s="215" customFormat="1" ht="33">
      <c r="A386" s="122">
        <v>2</v>
      </c>
      <c r="B386" s="123" t="s">
        <v>60</v>
      </c>
      <c r="C386" s="20" t="s">
        <v>371</v>
      </c>
      <c r="D386" s="199" t="s">
        <v>237</v>
      </c>
      <c r="E386" s="122"/>
      <c r="F386" s="221"/>
      <c r="G386" s="111"/>
      <c r="H386" s="221"/>
      <c r="I386" s="181"/>
      <c r="J386" s="111">
        <v>1700</v>
      </c>
    </row>
    <row r="387" spans="1:10" s="215" customFormat="1" ht="33">
      <c r="A387" s="122">
        <v>3</v>
      </c>
      <c r="B387" s="123" t="s">
        <v>61</v>
      </c>
      <c r="C387" s="20" t="s">
        <v>371</v>
      </c>
      <c r="D387" s="199" t="s">
        <v>237</v>
      </c>
      <c r="E387" s="122"/>
      <c r="F387" s="221"/>
      <c r="G387" s="111"/>
      <c r="H387" s="221"/>
      <c r="I387" s="181"/>
      <c r="J387" s="111">
        <v>1000</v>
      </c>
    </row>
    <row r="388" spans="1:10" s="215" customFormat="1" ht="33">
      <c r="A388" s="122">
        <v>4</v>
      </c>
      <c r="B388" s="123" t="s">
        <v>62</v>
      </c>
      <c r="C388" s="20" t="s">
        <v>371</v>
      </c>
      <c r="D388" s="199" t="s">
        <v>237</v>
      </c>
      <c r="E388" s="122"/>
      <c r="F388" s="221"/>
      <c r="G388" s="111"/>
      <c r="H388" s="221"/>
      <c r="I388" s="181"/>
      <c r="J388" s="111">
        <v>1000</v>
      </c>
    </row>
    <row r="389" spans="1:10" s="215" customFormat="1" ht="33">
      <c r="A389" s="122">
        <v>5</v>
      </c>
      <c r="B389" s="123" t="s">
        <v>478</v>
      </c>
      <c r="C389" s="20" t="s">
        <v>371</v>
      </c>
      <c r="D389" s="199" t="s">
        <v>240</v>
      </c>
      <c r="E389" s="122"/>
      <c r="F389" s="221"/>
      <c r="G389" s="111"/>
      <c r="H389" s="221"/>
      <c r="I389" s="181"/>
      <c r="J389" s="111">
        <v>1000</v>
      </c>
    </row>
    <row r="390" spans="1:10" s="215" customFormat="1" ht="33">
      <c r="A390" s="122">
        <v>6</v>
      </c>
      <c r="B390" s="123" t="s">
        <v>63</v>
      </c>
      <c r="C390" s="20" t="s">
        <v>371</v>
      </c>
      <c r="D390" s="199" t="s">
        <v>239</v>
      </c>
      <c r="E390" s="122"/>
      <c r="F390" s="221"/>
      <c r="G390" s="111"/>
      <c r="H390" s="221"/>
      <c r="I390" s="181"/>
      <c r="J390" s="111">
        <v>500</v>
      </c>
    </row>
    <row r="391" spans="1:10" s="215" customFormat="1" ht="33">
      <c r="A391" s="122">
        <v>7</v>
      </c>
      <c r="B391" s="123" t="s">
        <v>64</v>
      </c>
      <c r="C391" s="20" t="s">
        <v>371</v>
      </c>
      <c r="D391" s="199" t="s">
        <v>239</v>
      </c>
      <c r="E391" s="122"/>
      <c r="F391" s="221"/>
      <c r="G391" s="111"/>
      <c r="H391" s="221"/>
      <c r="I391" s="181"/>
      <c r="J391" s="111">
        <v>3000</v>
      </c>
    </row>
    <row r="392" spans="1:10" s="215" customFormat="1" ht="66">
      <c r="A392" s="122">
        <v>8</v>
      </c>
      <c r="B392" s="123" t="s">
        <v>65</v>
      </c>
      <c r="C392" s="20" t="s">
        <v>371</v>
      </c>
      <c r="D392" s="199" t="s">
        <v>236</v>
      </c>
      <c r="E392" s="122"/>
      <c r="F392" s="221"/>
      <c r="G392" s="111"/>
      <c r="H392" s="221"/>
      <c r="I392" s="181"/>
      <c r="J392" s="111">
        <v>1000</v>
      </c>
    </row>
    <row r="393" spans="1:10" s="215" customFormat="1" ht="49.5">
      <c r="A393" s="122">
        <v>9</v>
      </c>
      <c r="B393" s="123" t="s">
        <v>66</v>
      </c>
      <c r="C393" s="20" t="s">
        <v>371</v>
      </c>
      <c r="D393" s="199" t="s">
        <v>241</v>
      </c>
      <c r="E393" s="122"/>
      <c r="F393" s="221"/>
      <c r="G393" s="111"/>
      <c r="H393" s="221"/>
      <c r="I393" s="181"/>
      <c r="J393" s="111">
        <v>2000</v>
      </c>
    </row>
    <row r="394" spans="1:10" s="215" customFormat="1" ht="33">
      <c r="A394" s="122">
        <v>10</v>
      </c>
      <c r="B394" s="123" t="s">
        <v>67</v>
      </c>
      <c r="C394" s="20" t="s">
        <v>371</v>
      </c>
      <c r="D394" s="199" t="s">
        <v>240</v>
      </c>
      <c r="E394" s="122"/>
      <c r="F394" s="221"/>
      <c r="G394" s="111"/>
      <c r="H394" s="221"/>
      <c r="I394" s="181"/>
      <c r="J394" s="111">
        <v>1000</v>
      </c>
    </row>
    <row r="395" spans="1:10" s="215" customFormat="1" ht="33">
      <c r="A395" s="113" t="s">
        <v>380</v>
      </c>
      <c r="B395" s="113" t="s">
        <v>68</v>
      </c>
      <c r="C395" s="20"/>
      <c r="D395" s="199"/>
      <c r="E395" s="114"/>
      <c r="F395" s="221"/>
      <c r="G395" s="115">
        <f>G396+G397</f>
        <v>13500</v>
      </c>
      <c r="H395" s="115">
        <f>H396+H397</f>
        <v>0</v>
      </c>
      <c r="I395" s="115">
        <f>I396+I397</f>
        <v>8320</v>
      </c>
      <c r="J395" s="115">
        <f>J396+J397</f>
        <v>5200</v>
      </c>
    </row>
    <row r="396" spans="1:10" s="215" customFormat="1" ht="33">
      <c r="A396" s="122">
        <v>1</v>
      </c>
      <c r="B396" s="123" t="s">
        <v>69</v>
      </c>
      <c r="C396" s="20" t="s">
        <v>371</v>
      </c>
      <c r="D396" s="199" t="s">
        <v>236</v>
      </c>
      <c r="E396" s="122"/>
      <c r="F396" s="221"/>
      <c r="G396" s="111">
        <v>12000</v>
      </c>
      <c r="H396" s="221"/>
      <c r="I396" s="181">
        <v>8320</v>
      </c>
      <c r="J396" s="111">
        <v>4400</v>
      </c>
    </row>
    <row r="397" spans="1:10" s="215" customFormat="1" ht="33">
      <c r="A397" s="122" t="s">
        <v>359</v>
      </c>
      <c r="B397" s="123" t="s">
        <v>70</v>
      </c>
      <c r="C397" s="20" t="s">
        <v>371</v>
      </c>
      <c r="D397" s="199" t="s">
        <v>236</v>
      </c>
      <c r="E397" s="122"/>
      <c r="F397" s="221"/>
      <c r="G397" s="111">
        <v>1500</v>
      </c>
      <c r="H397" s="221"/>
      <c r="I397" s="181"/>
      <c r="J397" s="111">
        <v>800</v>
      </c>
    </row>
    <row r="398" spans="1:10" s="215" customFormat="1" ht="33">
      <c r="A398" s="113" t="s">
        <v>381</v>
      </c>
      <c r="B398" s="113" t="s">
        <v>71</v>
      </c>
      <c r="C398" s="20"/>
      <c r="D398" s="199"/>
      <c r="E398" s="114"/>
      <c r="F398" s="221"/>
      <c r="G398" s="115">
        <f>G399</f>
        <v>0</v>
      </c>
      <c r="H398" s="115">
        <f>H399</f>
        <v>0</v>
      </c>
      <c r="I398" s="115">
        <f>I399</f>
        <v>0</v>
      </c>
      <c r="J398" s="115">
        <f>J399</f>
        <v>300</v>
      </c>
    </row>
    <row r="399" spans="1:10" s="215" customFormat="1" ht="33">
      <c r="A399" s="122">
        <v>1</v>
      </c>
      <c r="B399" s="123" t="s">
        <v>72</v>
      </c>
      <c r="C399" s="20" t="s">
        <v>371</v>
      </c>
      <c r="D399" s="199"/>
      <c r="E399" s="122"/>
      <c r="F399" s="221"/>
      <c r="G399" s="111"/>
      <c r="H399" s="221"/>
      <c r="I399" s="181"/>
      <c r="J399" s="111">
        <v>300</v>
      </c>
    </row>
    <row r="400" s="215" customFormat="1" ht="16.5"/>
    <row r="401" s="215" customFormat="1" ht="16.5"/>
    <row r="402" s="215" customFormat="1" ht="16.5"/>
    <row r="403" s="215" customFormat="1" ht="16.5"/>
    <row r="404" s="215" customFormat="1" ht="16.5"/>
    <row r="405" s="215" customFormat="1" ht="16.5"/>
    <row r="406" s="215" customFormat="1" ht="16.5"/>
    <row r="407" s="215" customFormat="1" ht="16.5"/>
    <row r="408" s="215" customFormat="1" ht="16.5"/>
    <row r="409" s="215" customFormat="1" ht="16.5"/>
    <row r="410" s="215" customFormat="1" ht="16.5"/>
    <row r="411" s="215" customFormat="1" ht="16.5"/>
    <row r="412" s="215" customFormat="1" ht="16.5"/>
    <row r="413" s="215" customFormat="1" ht="16.5"/>
    <row r="414" s="215" customFormat="1" ht="16.5"/>
    <row r="415" s="215" customFormat="1" ht="16.5"/>
    <row r="416" s="215" customFormat="1" ht="16.5"/>
    <row r="417" s="215" customFormat="1" ht="16.5"/>
    <row r="418" s="215" customFormat="1" ht="16.5"/>
    <row r="419" s="215" customFormat="1" ht="16.5"/>
    <row r="420" s="215" customFormat="1" ht="16.5"/>
    <row r="421" s="215" customFormat="1" ht="16.5"/>
    <row r="422" s="215" customFormat="1" ht="16.5"/>
    <row r="423" s="215" customFormat="1" ht="16.5"/>
    <row r="424" s="215" customFormat="1" ht="16.5"/>
    <row r="425" s="215" customFormat="1" ht="16.5"/>
    <row r="426" s="215" customFormat="1" ht="16.5"/>
    <row r="427" s="215" customFormat="1" ht="16.5"/>
    <row r="428" s="215" customFormat="1" ht="16.5"/>
    <row r="429" s="215" customFormat="1" ht="16.5"/>
    <row r="430" s="215" customFormat="1" ht="16.5"/>
    <row r="431" s="215" customFormat="1" ht="16.5"/>
    <row r="432" s="215" customFormat="1" ht="16.5"/>
    <row r="433" s="215" customFormat="1" ht="16.5"/>
    <row r="434" s="215" customFormat="1" ht="16.5"/>
    <row r="435" s="215" customFormat="1" ht="16.5"/>
    <row r="436" s="215" customFormat="1" ht="16.5"/>
    <row r="437" s="215" customFormat="1" ht="16.5"/>
    <row r="438" s="215" customFormat="1" ht="16.5"/>
    <row r="439" s="215" customFormat="1" ht="16.5"/>
    <row r="440" s="215" customFormat="1" ht="16.5"/>
    <row r="441" s="215" customFormat="1" ht="16.5"/>
    <row r="442" s="215" customFormat="1" ht="16.5"/>
    <row r="443" s="215" customFormat="1" ht="16.5"/>
    <row r="444" s="215" customFormat="1" ht="16.5"/>
    <row r="445" s="215" customFormat="1" ht="16.5"/>
    <row r="446" s="215" customFormat="1" ht="16.5"/>
    <row r="447" s="215" customFormat="1" ht="16.5"/>
    <row r="448" s="215" customFormat="1" ht="16.5"/>
    <row r="449" s="215" customFormat="1" ht="16.5"/>
    <row r="450" s="215" customFormat="1" ht="16.5"/>
    <row r="451" s="215" customFormat="1" ht="16.5"/>
    <row r="452" s="215" customFormat="1" ht="16.5"/>
    <row r="453" s="215" customFormat="1" ht="16.5"/>
    <row r="454" s="215" customFormat="1" ht="16.5"/>
    <row r="455" s="215" customFormat="1" ht="16.5"/>
    <row r="456" s="215" customFormat="1" ht="16.5"/>
    <row r="457" s="215" customFormat="1" ht="16.5"/>
    <row r="458" s="215" customFormat="1" ht="16.5"/>
    <row r="459" s="215" customFormat="1" ht="16.5"/>
    <row r="460" s="215" customFormat="1" ht="16.5"/>
    <row r="461" s="215" customFormat="1" ht="16.5"/>
    <row r="462" s="215" customFormat="1" ht="16.5"/>
    <row r="463" s="215" customFormat="1" ht="16.5"/>
    <row r="464" s="215" customFormat="1" ht="16.5"/>
    <row r="465" s="215" customFormat="1" ht="16.5"/>
    <row r="466" s="215" customFormat="1" ht="16.5"/>
    <row r="467" s="215" customFormat="1" ht="16.5"/>
    <row r="468" s="215" customFormat="1" ht="16.5"/>
    <row r="469" s="215" customFormat="1" ht="16.5"/>
    <row r="470" s="215" customFormat="1" ht="16.5"/>
    <row r="471" s="215" customFormat="1" ht="16.5"/>
    <row r="472" s="215" customFormat="1" ht="16.5"/>
    <row r="473" s="215" customFormat="1" ht="16.5"/>
    <row r="474" s="215" customFormat="1" ht="16.5"/>
    <row r="475" s="215" customFormat="1" ht="16.5"/>
    <row r="476" s="215" customFormat="1" ht="16.5"/>
    <row r="477" s="215" customFormat="1" ht="16.5"/>
    <row r="478" s="215" customFormat="1" ht="16.5"/>
    <row r="479" s="215" customFormat="1" ht="16.5"/>
    <row r="480" s="215" customFormat="1" ht="16.5"/>
    <row r="481" s="215" customFormat="1" ht="16.5"/>
    <row r="482" s="215" customFormat="1" ht="16.5"/>
    <row r="483" s="215" customFormat="1" ht="16.5"/>
    <row r="484" s="215" customFormat="1" ht="16.5"/>
    <row r="485" s="215" customFormat="1" ht="16.5"/>
    <row r="486" s="215" customFormat="1" ht="16.5"/>
    <row r="487" s="215" customFormat="1" ht="16.5"/>
    <row r="488" s="215" customFormat="1" ht="16.5"/>
    <row r="489" s="215" customFormat="1" ht="16.5"/>
    <row r="490" s="215" customFormat="1" ht="16.5"/>
    <row r="491" s="215" customFormat="1" ht="16.5"/>
    <row r="492" s="215" customFormat="1" ht="16.5"/>
    <row r="493" s="215" customFormat="1" ht="16.5"/>
    <row r="494" s="215" customFormat="1" ht="16.5"/>
    <row r="495" s="215" customFormat="1" ht="16.5"/>
    <row r="496" s="215" customFormat="1" ht="16.5"/>
    <row r="497" s="215" customFormat="1" ht="16.5"/>
    <row r="498" s="215" customFormat="1" ht="16.5"/>
    <row r="499" s="215" customFormat="1" ht="16.5"/>
    <row r="500" s="215" customFormat="1" ht="16.5"/>
    <row r="501" s="215" customFormat="1" ht="16.5"/>
    <row r="502" s="215" customFormat="1" ht="16.5"/>
    <row r="503" s="215" customFormat="1" ht="16.5"/>
    <row r="504" s="215" customFormat="1" ht="16.5"/>
    <row r="505" s="215" customFormat="1" ht="16.5"/>
    <row r="506" s="215" customFormat="1" ht="16.5"/>
    <row r="507" s="215" customFormat="1" ht="16.5"/>
    <row r="508" s="215" customFormat="1" ht="16.5"/>
    <row r="509" s="215" customFormat="1" ht="16.5"/>
    <row r="510" s="215" customFormat="1" ht="16.5"/>
    <row r="511" s="215" customFormat="1" ht="16.5"/>
    <row r="512" s="215" customFormat="1" ht="16.5"/>
    <row r="513" s="215" customFormat="1" ht="16.5"/>
    <row r="514" s="215" customFormat="1" ht="16.5"/>
    <row r="515" s="215" customFormat="1" ht="16.5"/>
    <row r="516" s="215" customFormat="1" ht="16.5"/>
    <row r="517" s="215" customFormat="1" ht="16.5"/>
    <row r="518" s="215" customFormat="1" ht="16.5"/>
    <row r="519" s="215" customFormat="1" ht="16.5"/>
    <row r="520" s="215" customFormat="1" ht="16.5"/>
    <row r="521" s="215" customFormat="1" ht="16.5"/>
    <row r="522" s="215" customFormat="1" ht="16.5"/>
    <row r="523" s="215" customFormat="1" ht="16.5"/>
    <row r="524" s="215" customFormat="1" ht="16.5"/>
    <row r="525" s="215" customFormat="1" ht="16.5"/>
    <row r="526" s="215" customFormat="1" ht="16.5"/>
    <row r="527" s="215" customFormat="1" ht="16.5"/>
    <row r="528" s="215" customFormat="1" ht="16.5"/>
    <row r="529" s="215" customFormat="1" ht="16.5"/>
    <row r="530" s="215" customFormat="1" ht="16.5"/>
    <row r="531" s="215" customFormat="1" ht="16.5"/>
    <row r="532" s="215" customFormat="1" ht="16.5"/>
    <row r="533" s="215" customFormat="1" ht="16.5"/>
    <row r="534" s="215" customFormat="1" ht="16.5"/>
    <row r="535" s="215" customFormat="1" ht="16.5"/>
    <row r="536" s="215" customFormat="1" ht="16.5"/>
    <row r="537" s="215" customFormat="1" ht="16.5"/>
    <row r="538" s="215" customFormat="1" ht="16.5"/>
    <row r="539" s="215" customFormat="1" ht="16.5"/>
    <row r="540" s="215" customFormat="1" ht="16.5"/>
    <row r="541" s="215" customFormat="1" ht="16.5"/>
    <row r="542" s="215" customFormat="1" ht="16.5"/>
    <row r="543" s="215" customFormat="1" ht="16.5"/>
    <row r="544" s="215" customFormat="1" ht="16.5"/>
    <row r="545" s="215" customFormat="1" ht="16.5"/>
    <row r="546" s="215" customFormat="1" ht="16.5"/>
    <row r="547" s="215" customFormat="1" ht="16.5"/>
    <row r="548" s="215" customFormat="1" ht="16.5"/>
    <row r="549" s="215" customFormat="1" ht="16.5"/>
    <row r="550" s="215" customFormat="1" ht="16.5"/>
    <row r="551" s="215" customFormat="1" ht="16.5"/>
    <row r="552" s="215" customFormat="1" ht="16.5"/>
    <row r="553" s="215" customFormat="1" ht="16.5"/>
    <row r="554" s="215" customFormat="1" ht="16.5"/>
    <row r="555" s="215" customFormat="1" ht="16.5"/>
    <row r="556" s="215" customFormat="1" ht="16.5"/>
    <row r="557" s="215" customFormat="1" ht="16.5"/>
    <row r="558" s="215" customFormat="1" ht="16.5"/>
    <row r="559" s="215" customFormat="1" ht="16.5"/>
    <row r="560" s="215" customFormat="1" ht="16.5"/>
    <row r="561" s="215" customFormat="1" ht="16.5"/>
    <row r="562" s="215" customFormat="1" ht="16.5"/>
    <row r="563" s="215" customFormat="1" ht="16.5"/>
    <row r="564" s="215" customFormat="1" ht="16.5"/>
    <row r="565" s="215" customFormat="1" ht="16.5"/>
    <row r="566" s="215" customFormat="1" ht="16.5"/>
    <row r="567" s="215" customFormat="1" ht="16.5"/>
    <row r="568" s="215" customFormat="1" ht="16.5"/>
    <row r="569" s="215" customFormat="1" ht="16.5"/>
    <row r="570" s="215" customFormat="1" ht="16.5"/>
    <row r="571" s="215" customFormat="1" ht="16.5"/>
    <row r="572" s="215" customFormat="1" ht="16.5"/>
    <row r="573" s="215" customFormat="1" ht="16.5"/>
    <row r="574" s="215" customFormat="1" ht="16.5"/>
    <row r="575" s="215" customFormat="1" ht="16.5"/>
    <row r="576" s="215" customFormat="1" ht="16.5"/>
    <row r="577" s="215" customFormat="1" ht="16.5"/>
    <row r="578" s="215" customFormat="1" ht="16.5"/>
    <row r="579" s="215" customFormat="1" ht="16.5"/>
    <row r="580" s="215" customFormat="1" ht="16.5"/>
    <row r="581" s="215" customFormat="1" ht="16.5"/>
    <row r="582" s="215" customFormat="1" ht="16.5"/>
    <row r="583" s="215" customFormat="1" ht="16.5"/>
    <row r="584" s="215" customFormat="1" ht="16.5"/>
    <row r="585" s="215" customFormat="1" ht="16.5"/>
    <row r="586" s="215" customFormat="1" ht="16.5"/>
    <row r="587" s="215" customFormat="1" ht="16.5"/>
    <row r="588" s="215" customFormat="1" ht="16.5"/>
    <row r="589" s="215" customFormat="1" ht="16.5"/>
    <row r="590" s="215" customFormat="1" ht="16.5"/>
    <row r="591" s="215" customFormat="1" ht="16.5"/>
    <row r="592" s="215" customFormat="1" ht="16.5"/>
    <row r="593" s="215" customFormat="1" ht="16.5"/>
    <row r="594" s="215" customFormat="1" ht="16.5"/>
    <row r="595" s="215" customFormat="1" ht="16.5"/>
    <row r="596" s="215" customFormat="1" ht="16.5"/>
    <row r="597" s="215" customFormat="1" ht="16.5"/>
    <row r="598" s="215" customFormat="1" ht="16.5"/>
    <row r="599" s="215" customFormat="1" ht="16.5"/>
    <row r="600" s="215" customFormat="1" ht="16.5"/>
    <row r="601" s="215" customFormat="1" ht="16.5"/>
    <row r="602" s="215" customFormat="1" ht="16.5"/>
    <row r="603" s="215" customFormat="1" ht="16.5"/>
    <row r="604" s="215" customFormat="1" ht="16.5"/>
    <row r="605" s="215" customFormat="1" ht="16.5"/>
    <row r="606" s="215" customFormat="1" ht="16.5"/>
    <row r="607" s="215" customFormat="1" ht="16.5"/>
    <row r="608" s="215" customFormat="1" ht="16.5"/>
    <row r="609" s="215" customFormat="1" ht="16.5"/>
  </sheetData>
  <mergeCells count="6">
    <mergeCell ref="A10:A13"/>
    <mergeCell ref="B10:B13"/>
    <mergeCell ref="A5:J5"/>
    <mergeCell ref="A6:J6"/>
    <mergeCell ref="B7:G7"/>
    <mergeCell ref="I9:J9"/>
  </mergeCells>
  <printOptions/>
  <pageMargins left="0.75" right="0.75" top="1" bottom="1" header="0.5" footer="0.5"/>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H451"/>
  <sheetViews>
    <sheetView workbookViewId="0" topLeftCell="A301">
      <selection activeCell="B32" sqref="B32"/>
    </sheetView>
  </sheetViews>
  <sheetFormatPr defaultColWidth="9.140625" defaultRowHeight="12.75"/>
  <cols>
    <col min="1" max="1" width="5.8515625" style="0" customWidth="1"/>
    <col min="2" max="2" width="50.00390625" style="0" customWidth="1"/>
    <col min="3" max="3" width="7.00390625" style="0" customWidth="1"/>
    <col min="4" max="4" width="7.421875" style="0" customWidth="1"/>
    <col min="5" max="5" width="11.421875" style="0" customWidth="1"/>
    <col min="6" max="6" width="11.28125" style="0" customWidth="1"/>
    <col min="7" max="7" width="10.28125" style="0" customWidth="1"/>
    <col min="8" max="8" width="11.00390625" style="0" customWidth="1"/>
  </cols>
  <sheetData>
    <row r="1" spans="1:7" ht="14.25">
      <c r="A1" s="5" t="s">
        <v>351</v>
      </c>
      <c r="D1" s="13"/>
      <c r="E1" s="13"/>
      <c r="F1" s="13"/>
      <c r="G1" s="13"/>
    </row>
    <row r="2" spans="1:7" ht="14.25">
      <c r="A2" s="5" t="s">
        <v>405</v>
      </c>
      <c r="D2" s="13"/>
      <c r="E2" s="13"/>
      <c r="F2" s="13"/>
      <c r="G2" s="13"/>
    </row>
    <row r="3" spans="1:8" ht="14.25">
      <c r="A3" s="5"/>
      <c r="D3" s="253"/>
      <c r="E3" s="253"/>
      <c r="F3" s="253"/>
      <c r="G3" s="253"/>
      <c r="H3" s="253"/>
    </row>
    <row r="4" ht="14.25">
      <c r="A4" s="5"/>
    </row>
    <row r="5" ht="14.25">
      <c r="A5" s="7"/>
    </row>
    <row r="6" spans="1:8" s="15" customFormat="1" ht="20.25">
      <c r="A6" s="252" t="s">
        <v>292</v>
      </c>
      <c r="B6" s="252"/>
      <c r="C6" s="252"/>
      <c r="D6" s="252"/>
      <c r="E6" s="252"/>
      <c r="F6" s="252"/>
      <c r="G6" s="252"/>
      <c r="H6" s="252"/>
    </row>
    <row r="7" spans="1:8" s="15" customFormat="1" ht="20.25">
      <c r="A7" s="252" t="s">
        <v>5</v>
      </c>
      <c r="B7" s="252"/>
      <c r="C7" s="252"/>
      <c r="D7" s="252"/>
      <c r="E7" s="252"/>
      <c r="F7" s="252"/>
      <c r="G7" s="252"/>
      <c r="H7" s="252"/>
    </row>
    <row r="8" ht="14.25">
      <c r="A8" s="8"/>
    </row>
    <row r="9" s="17" customFormat="1" ht="16.5">
      <c r="A9" s="16" t="s">
        <v>411</v>
      </c>
    </row>
    <row r="10" s="17" customFormat="1" ht="16.5">
      <c r="A10" s="16" t="s">
        <v>412</v>
      </c>
    </row>
    <row r="11" s="17" customFormat="1" ht="16.5">
      <c r="A11" s="17" t="s">
        <v>413</v>
      </c>
    </row>
    <row r="12" s="17" customFormat="1" ht="16.5">
      <c r="A12" s="18" t="s">
        <v>414</v>
      </c>
    </row>
    <row r="13" s="17" customFormat="1" ht="16.5">
      <c r="A13" s="17" t="s">
        <v>417</v>
      </c>
    </row>
    <row r="14" s="17" customFormat="1" ht="16.5">
      <c r="A14" s="17" t="s">
        <v>415</v>
      </c>
    </row>
    <row r="15" s="17" customFormat="1" ht="16.5">
      <c r="A15" s="16" t="s">
        <v>416</v>
      </c>
    </row>
    <row r="16" s="3" customFormat="1" ht="14.25">
      <c r="A16" s="6"/>
    </row>
    <row r="17" spans="1:6" s="3" customFormat="1" ht="16.5" thickBot="1">
      <c r="A17" s="14"/>
      <c r="F17" s="2" t="s">
        <v>404</v>
      </c>
    </row>
    <row r="18" spans="1:8" s="6" customFormat="1" ht="77.25" customHeight="1" thickBot="1">
      <c r="A18" s="250" t="s">
        <v>265</v>
      </c>
      <c r="B18" s="250" t="s">
        <v>32</v>
      </c>
      <c r="C18" s="250" t="s">
        <v>260</v>
      </c>
      <c r="D18" s="250" t="s">
        <v>267</v>
      </c>
      <c r="E18" s="250" t="s">
        <v>268</v>
      </c>
      <c r="F18" s="250" t="s">
        <v>269</v>
      </c>
      <c r="G18" s="254" t="s">
        <v>293</v>
      </c>
      <c r="H18" s="255"/>
    </row>
    <row r="19" spans="1:8" s="6" customFormat="1" ht="72" customHeight="1">
      <c r="A19" s="251"/>
      <c r="B19" s="251" t="s">
        <v>266</v>
      </c>
      <c r="C19" s="251"/>
      <c r="D19" s="251"/>
      <c r="E19" s="251"/>
      <c r="F19" s="251"/>
      <c r="G19" s="12" t="s">
        <v>11</v>
      </c>
      <c r="H19" s="12" t="s">
        <v>10</v>
      </c>
    </row>
    <row r="20" spans="1:8" s="10" customFormat="1" ht="16.5" customHeight="1">
      <c r="A20" s="9">
        <v>1</v>
      </c>
      <c r="B20" s="9">
        <v>2</v>
      </c>
      <c r="C20" s="9">
        <v>3</v>
      </c>
      <c r="D20" s="9">
        <v>4</v>
      </c>
      <c r="E20" s="9">
        <v>5</v>
      </c>
      <c r="F20" s="9">
        <v>6</v>
      </c>
      <c r="G20" s="9">
        <v>7</v>
      </c>
      <c r="H20" s="11">
        <v>8</v>
      </c>
    </row>
    <row r="21" spans="1:8" s="201" customFormat="1" ht="16.5">
      <c r="A21" s="235"/>
      <c r="B21" s="236" t="s">
        <v>73</v>
      </c>
      <c r="C21" s="235"/>
      <c r="D21" s="235"/>
      <c r="E21" s="179">
        <f>E22+E201+E352</f>
        <v>7330169.425</v>
      </c>
      <c r="F21" s="179">
        <f>F22+F201+F352</f>
        <v>1654996</v>
      </c>
      <c r="G21" s="179">
        <f>G22+G201+G352</f>
        <v>716068</v>
      </c>
      <c r="H21" s="179"/>
    </row>
    <row r="22" spans="1:8" s="21" customFormat="1" ht="16.5">
      <c r="A22" s="112" t="s">
        <v>355</v>
      </c>
      <c r="B22" s="112" t="s">
        <v>419</v>
      </c>
      <c r="C22" s="20"/>
      <c r="D22" s="101"/>
      <c r="E22" s="102">
        <f>E23+E109+E172</f>
        <v>2553396.425</v>
      </c>
      <c r="F22" s="102">
        <f>F23+F109+F172</f>
        <v>577990</v>
      </c>
      <c r="G22" s="102">
        <f>G23+G109+G172</f>
        <v>198954</v>
      </c>
      <c r="H22" s="102"/>
    </row>
    <row r="23" spans="1:8" s="21" customFormat="1" ht="16.5">
      <c r="A23" s="113" t="s">
        <v>356</v>
      </c>
      <c r="B23" s="113" t="s">
        <v>195</v>
      </c>
      <c r="C23" s="20"/>
      <c r="D23" s="114"/>
      <c r="E23" s="115">
        <f>E24+E40+E54+E84+E96</f>
        <v>795228.425</v>
      </c>
      <c r="F23" s="115">
        <f>F24+F40+F54+F84+F96</f>
        <v>346908</v>
      </c>
      <c r="G23" s="115">
        <f>G24+G40+G54+G84+G96</f>
        <v>87000</v>
      </c>
      <c r="H23" s="115"/>
    </row>
    <row r="24" spans="1:8" s="24" customFormat="1" ht="17.25">
      <c r="A24" s="22" t="s">
        <v>199</v>
      </c>
      <c r="B24" s="23" t="s">
        <v>273</v>
      </c>
      <c r="C24" s="116"/>
      <c r="D24" s="117"/>
      <c r="E24" s="118">
        <v>162842</v>
      </c>
      <c r="F24" s="118">
        <v>91970</v>
      </c>
      <c r="G24" s="118">
        <v>16541</v>
      </c>
      <c r="H24" s="118"/>
    </row>
    <row r="25" spans="1:8" s="21" customFormat="1" ht="17.25">
      <c r="A25" s="22"/>
      <c r="B25" s="119" t="s">
        <v>295</v>
      </c>
      <c r="C25" s="20"/>
      <c r="D25" s="120"/>
      <c r="E25" s="111">
        <v>40028</v>
      </c>
      <c r="F25" s="111">
        <v>17060</v>
      </c>
      <c r="G25" s="111">
        <v>6900</v>
      </c>
      <c r="H25" s="121"/>
    </row>
    <row r="26" spans="1:8" s="21" customFormat="1" ht="33">
      <c r="A26" s="122">
        <v>1</v>
      </c>
      <c r="B26" s="123" t="s">
        <v>276</v>
      </c>
      <c r="C26" s="20" t="s">
        <v>371</v>
      </c>
      <c r="D26" s="122" t="s">
        <v>317</v>
      </c>
      <c r="E26" s="111">
        <v>13564</v>
      </c>
      <c r="F26" s="111">
        <v>9560</v>
      </c>
      <c r="G26" s="111">
        <v>3700</v>
      </c>
      <c r="H26" s="121"/>
    </row>
    <row r="27" spans="1:8" s="21" customFormat="1" ht="16.5">
      <c r="A27" s="122" t="s">
        <v>359</v>
      </c>
      <c r="B27" s="123" t="s">
        <v>277</v>
      </c>
      <c r="C27" s="20" t="s">
        <v>371</v>
      </c>
      <c r="D27" s="122" t="s">
        <v>317</v>
      </c>
      <c r="E27" s="111">
        <v>18472</v>
      </c>
      <c r="F27" s="111">
        <v>1500</v>
      </c>
      <c r="G27" s="111">
        <v>1500</v>
      </c>
      <c r="H27" s="121"/>
    </row>
    <row r="28" spans="1:8" s="21" customFormat="1" ht="33">
      <c r="A28" s="122" t="s">
        <v>360</v>
      </c>
      <c r="B28" s="123" t="s">
        <v>296</v>
      </c>
      <c r="C28" s="20" t="s">
        <v>371</v>
      </c>
      <c r="D28" s="122" t="s">
        <v>196</v>
      </c>
      <c r="E28" s="111">
        <v>7992</v>
      </c>
      <c r="F28" s="111">
        <v>6000</v>
      </c>
      <c r="G28" s="111">
        <v>1700</v>
      </c>
      <c r="H28" s="121"/>
    </row>
    <row r="29" spans="1:8" s="21" customFormat="1" ht="16.5">
      <c r="A29" s="124"/>
      <c r="B29" s="119" t="s">
        <v>106</v>
      </c>
      <c r="C29" s="20"/>
      <c r="D29" s="124"/>
      <c r="E29" s="111">
        <v>111661</v>
      </c>
      <c r="F29" s="111">
        <v>72336</v>
      </c>
      <c r="G29" s="111">
        <v>5241</v>
      </c>
      <c r="H29" s="121"/>
    </row>
    <row r="30" spans="1:8" s="21" customFormat="1" ht="33">
      <c r="A30" s="122">
        <v>1</v>
      </c>
      <c r="B30" s="123" t="s">
        <v>134</v>
      </c>
      <c r="C30" s="20" t="s">
        <v>371</v>
      </c>
      <c r="D30" s="122" t="s">
        <v>318</v>
      </c>
      <c r="E30" s="111">
        <v>6054</v>
      </c>
      <c r="F30" s="111">
        <v>3929</v>
      </c>
      <c r="G30" s="111">
        <v>2100</v>
      </c>
      <c r="H30" s="121"/>
    </row>
    <row r="31" spans="1:8" s="21" customFormat="1" ht="33">
      <c r="A31" s="122" t="s">
        <v>359</v>
      </c>
      <c r="B31" s="123" t="s">
        <v>135</v>
      </c>
      <c r="C31" s="20" t="s">
        <v>371</v>
      </c>
      <c r="D31" s="122" t="s">
        <v>317</v>
      </c>
      <c r="E31" s="111">
        <v>1667</v>
      </c>
      <c r="F31" s="111">
        <v>1200</v>
      </c>
      <c r="G31" s="111">
        <v>391</v>
      </c>
      <c r="H31" s="121"/>
    </row>
    <row r="32" spans="1:8" s="21" customFormat="1" ht="49.5">
      <c r="A32" s="122" t="s">
        <v>360</v>
      </c>
      <c r="B32" s="123" t="s">
        <v>278</v>
      </c>
      <c r="C32" s="20" t="s">
        <v>371</v>
      </c>
      <c r="D32" s="122" t="s">
        <v>316</v>
      </c>
      <c r="E32" s="111">
        <v>93772</v>
      </c>
      <c r="F32" s="111">
        <v>59137</v>
      </c>
      <c r="G32" s="111">
        <v>1100</v>
      </c>
      <c r="H32" s="121"/>
    </row>
    <row r="33" spans="1:8" s="21" customFormat="1" ht="33">
      <c r="A33" s="122" t="s">
        <v>361</v>
      </c>
      <c r="B33" s="123" t="s">
        <v>36</v>
      </c>
      <c r="C33" s="20" t="s">
        <v>371</v>
      </c>
      <c r="D33" s="122" t="s">
        <v>319</v>
      </c>
      <c r="E33" s="111">
        <v>5074</v>
      </c>
      <c r="F33" s="111">
        <v>3890</v>
      </c>
      <c r="G33" s="111">
        <v>950</v>
      </c>
      <c r="H33" s="121"/>
    </row>
    <row r="34" spans="1:8" s="21" customFormat="1" ht="16.5">
      <c r="A34" s="122" t="s">
        <v>362</v>
      </c>
      <c r="B34" s="123" t="s">
        <v>297</v>
      </c>
      <c r="C34" s="20" t="s">
        <v>371</v>
      </c>
      <c r="D34" s="122" t="s">
        <v>317</v>
      </c>
      <c r="E34" s="111">
        <v>5094</v>
      </c>
      <c r="F34" s="111">
        <v>4180</v>
      </c>
      <c r="G34" s="111">
        <v>700</v>
      </c>
      <c r="H34" s="121"/>
    </row>
    <row r="35" spans="1:8" s="21" customFormat="1" ht="16.5">
      <c r="A35" s="124"/>
      <c r="B35" s="119" t="s">
        <v>275</v>
      </c>
      <c r="C35" s="20"/>
      <c r="D35" s="124"/>
      <c r="E35" s="111">
        <v>5780</v>
      </c>
      <c r="F35" s="111">
        <v>2424</v>
      </c>
      <c r="G35" s="111">
        <v>2500</v>
      </c>
      <c r="H35" s="121"/>
    </row>
    <row r="36" spans="1:8" s="21" customFormat="1" ht="49.5">
      <c r="A36" s="122" t="s">
        <v>368</v>
      </c>
      <c r="B36" s="123" t="s">
        <v>298</v>
      </c>
      <c r="C36" s="20" t="s">
        <v>371</v>
      </c>
      <c r="D36" s="122" t="s">
        <v>319</v>
      </c>
      <c r="E36" s="111">
        <v>5780</v>
      </c>
      <c r="F36" s="111">
        <v>2424</v>
      </c>
      <c r="G36" s="111">
        <v>2500</v>
      </c>
      <c r="H36" s="121"/>
    </row>
    <row r="37" spans="1:8" s="21" customFormat="1" ht="33">
      <c r="A37" s="124"/>
      <c r="B37" s="119" t="s">
        <v>299</v>
      </c>
      <c r="C37" s="20"/>
      <c r="D37" s="124"/>
      <c r="E37" s="111">
        <v>5373</v>
      </c>
      <c r="F37" s="111">
        <v>150</v>
      </c>
      <c r="G37" s="111">
        <v>1900</v>
      </c>
      <c r="H37" s="121"/>
    </row>
    <row r="38" spans="1:8" s="21" customFormat="1" ht="33">
      <c r="A38" s="122" t="s">
        <v>368</v>
      </c>
      <c r="B38" s="123" t="s">
        <v>300</v>
      </c>
      <c r="C38" s="20" t="s">
        <v>371</v>
      </c>
      <c r="D38" s="122" t="s">
        <v>319</v>
      </c>
      <c r="E38" s="111">
        <v>2814</v>
      </c>
      <c r="F38" s="111">
        <v>50</v>
      </c>
      <c r="G38" s="111">
        <v>1000</v>
      </c>
      <c r="H38" s="121"/>
    </row>
    <row r="39" spans="1:8" s="21" customFormat="1" ht="16.5">
      <c r="A39" s="122" t="s">
        <v>359</v>
      </c>
      <c r="B39" s="123" t="s">
        <v>301</v>
      </c>
      <c r="C39" s="20" t="s">
        <v>371</v>
      </c>
      <c r="D39" s="122" t="s">
        <v>319</v>
      </c>
      <c r="E39" s="111">
        <v>2559</v>
      </c>
      <c r="F39" s="111">
        <v>100</v>
      </c>
      <c r="G39" s="111">
        <v>900</v>
      </c>
      <c r="H39" s="121"/>
    </row>
    <row r="40" spans="1:8" s="24" customFormat="1" ht="17.25">
      <c r="A40" s="22" t="s">
        <v>509</v>
      </c>
      <c r="B40" s="23" t="s">
        <v>302</v>
      </c>
      <c r="C40" s="116"/>
      <c r="D40" s="117"/>
      <c r="E40" s="118">
        <f>E41+E44+E49</f>
        <v>53001.425</v>
      </c>
      <c r="F40" s="118">
        <f>F41+F44+F49</f>
        <v>25420</v>
      </c>
      <c r="G40" s="118">
        <f>G41+G44+G49</f>
        <v>17000</v>
      </c>
      <c r="H40" s="118"/>
    </row>
    <row r="41" spans="1:8" s="21" customFormat="1" ht="16.5">
      <c r="A41" s="124"/>
      <c r="B41" s="119" t="s">
        <v>303</v>
      </c>
      <c r="C41" s="20"/>
      <c r="D41" s="124"/>
      <c r="E41" s="111">
        <v>17359.425</v>
      </c>
      <c r="F41" s="111">
        <v>13870</v>
      </c>
      <c r="G41" s="111">
        <v>2450</v>
      </c>
      <c r="H41" s="121"/>
    </row>
    <row r="42" spans="1:8" s="21" customFormat="1" ht="33">
      <c r="A42" s="122" t="s">
        <v>368</v>
      </c>
      <c r="B42" s="123" t="s">
        <v>398</v>
      </c>
      <c r="C42" s="20" t="s">
        <v>371</v>
      </c>
      <c r="D42" s="122" t="s">
        <v>316</v>
      </c>
      <c r="E42" s="111">
        <v>14736</v>
      </c>
      <c r="F42" s="111">
        <v>12520</v>
      </c>
      <c r="G42" s="111">
        <v>1300</v>
      </c>
      <c r="H42" s="121"/>
    </row>
    <row r="43" spans="1:8" s="21" customFormat="1" ht="33">
      <c r="A43" s="122" t="s">
        <v>359</v>
      </c>
      <c r="B43" s="123" t="s">
        <v>0</v>
      </c>
      <c r="C43" s="20" t="s">
        <v>371</v>
      </c>
      <c r="D43" s="160" t="s">
        <v>319</v>
      </c>
      <c r="E43" s="111">
        <v>2623.425</v>
      </c>
      <c r="F43" s="111">
        <v>1350</v>
      </c>
      <c r="G43" s="111">
        <v>1150</v>
      </c>
      <c r="H43" s="121"/>
    </row>
    <row r="44" spans="1:8" s="21" customFormat="1" ht="16.5">
      <c r="A44" s="124"/>
      <c r="B44" s="119" t="s">
        <v>275</v>
      </c>
      <c r="C44" s="20"/>
      <c r="D44" s="124"/>
      <c r="E44" s="111">
        <v>11450</v>
      </c>
      <c r="F44" s="111">
        <v>11450</v>
      </c>
      <c r="G44" s="111">
        <v>6183</v>
      </c>
      <c r="H44" s="121"/>
    </row>
    <row r="45" spans="1:8" s="21" customFormat="1" ht="49.5">
      <c r="A45" s="122" t="s">
        <v>368</v>
      </c>
      <c r="B45" s="123" t="s">
        <v>1</v>
      </c>
      <c r="C45" s="20" t="s">
        <v>371</v>
      </c>
      <c r="D45" s="160" t="s">
        <v>319</v>
      </c>
      <c r="E45" s="111">
        <v>8800</v>
      </c>
      <c r="F45" s="111">
        <v>3150</v>
      </c>
      <c r="G45" s="111">
        <v>1833</v>
      </c>
      <c r="H45" s="121"/>
    </row>
    <row r="46" spans="1:8" s="21" customFormat="1" ht="66">
      <c r="A46" s="125" t="s">
        <v>359</v>
      </c>
      <c r="B46" s="126" t="s">
        <v>2</v>
      </c>
      <c r="C46" s="20" t="s">
        <v>371</v>
      </c>
      <c r="D46" s="125">
        <v>2013</v>
      </c>
      <c r="E46" s="111">
        <v>3914</v>
      </c>
      <c r="F46" s="111">
        <v>1400</v>
      </c>
      <c r="G46" s="111">
        <v>850</v>
      </c>
      <c r="H46" s="121"/>
    </row>
    <row r="47" spans="1:8" s="21" customFormat="1" ht="16.5">
      <c r="A47" s="125" t="s">
        <v>360</v>
      </c>
      <c r="B47" s="126" t="s">
        <v>3</v>
      </c>
      <c r="C47" s="20" t="s">
        <v>371</v>
      </c>
      <c r="D47" s="125" t="s">
        <v>319</v>
      </c>
      <c r="E47" s="111">
        <v>10143</v>
      </c>
      <c r="F47" s="111">
        <v>3550</v>
      </c>
      <c r="G47" s="111">
        <v>2150</v>
      </c>
      <c r="H47" s="121"/>
    </row>
    <row r="48" spans="1:8" s="21" customFormat="1" ht="33">
      <c r="A48" s="125" t="s">
        <v>361</v>
      </c>
      <c r="B48" s="126" t="s">
        <v>4</v>
      </c>
      <c r="C48" s="20" t="s">
        <v>371</v>
      </c>
      <c r="D48" s="125" t="s">
        <v>319</v>
      </c>
      <c r="E48" s="111">
        <v>6900</v>
      </c>
      <c r="F48" s="111">
        <v>2550</v>
      </c>
      <c r="G48" s="111">
        <v>1350</v>
      </c>
      <c r="H48" s="121"/>
    </row>
    <row r="49" spans="1:8" s="21" customFormat="1" ht="16.5">
      <c r="A49" s="127"/>
      <c r="B49" s="128" t="s">
        <v>279</v>
      </c>
      <c r="C49" s="20"/>
      <c r="D49" s="127"/>
      <c r="E49" s="111">
        <v>24192</v>
      </c>
      <c r="F49" s="111">
        <v>100</v>
      </c>
      <c r="G49" s="111">
        <v>8367</v>
      </c>
      <c r="H49" s="121"/>
    </row>
    <row r="50" spans="1:8" s="21" customFormat="1" ht="33">
      <c r="A50" s="125" t="s">
        <v>368</v>
      </c>
      <c r="B50" s="126" t="s">
        <v>250</v>
      </c>
      <c r="C50" s="20" t="s">
        <v>371</v>
      </c>
      <c r="D50" s="125" t="s">
        <v>197</v>
      </c>
      <c r="E50" s="111">
        <v>5585</v>
      </c>
      <c r="F50" s="111">
        <v>50</v>
      </c>
      <c r="G50" s="111">
        <v>1905</v>
      </c>
      <c r="H50" s="121"/>
    </row>
    <row r="51" spans="1:8" s="21" customFormat="1" ht="33">
      <c r="A51" s="125" t="s">
        <v>359</v>
      </c>
      <c r="B51" s="126" t="s">
        <v>304</v>
      </c>
      <c r="C51" s="20" t="s">
        <v>371</v>
      </c>
      <c r="D51" s="125" t="s">
        <v>197</v>
      </c>
      <c r="E51" s="111">
        <v>4606</v>
      </c>
      <c r="F51" s="111"/>
      <c r="G51" s="111">
        <v>1612</v>
      </c>
      <c r="H51" s="121"/>
    </row>
    <row r="52" spans="1:8" s="21" customFormat="1" ht="33">
      <c r="A52" s="125" t="s">
        <v>360</v>
      </c>
      <c r="B52" s="126" t="s">
        <v>6</v>
      </c>
      <c r="C52" s="20" t="s">
        <v>371</v>
      </c>
      <c r="D52" s="125" t="s">
        <v>197</v>
      </c>
      <c r="E52" s="111">
        <v>10394</v>
      </c>
      <c r="F52" s="111">
        <v>50</v>
      </c>
      <c r="G52" s="111">
        <v>3588</v>
      </c>
      <c r="H52" s="121"/>
    </row>
    <row r="53" spans="1:8" s="21" customFormat="1" ht="33">
      <c r="A53" s="125" t="s">
        <v>361</v>
      </c>
      <c r="B53" s="123" t="s">
        <v>7</v>
      </c>
      <c r="C53" s="20" t="s">
        <v>371</v>
      </c>
      <c r="D53" s="122" t="s">
        <v>197</v>
      </c>
      <c r="E53" s="111">
        <v>3607</v>
      </c>
      <c r="F53" s="111" t="s">
        <v>198</v>
      </c>
      <c r="G53" s="111">
        <v>1262</v>
      </c>
      <c r="H53" s="121"/>
    </row>
    <row r="54" spans="1:8" s="24" customFormat="1" ht="17.25">
      <c r="A54" s="22" t="s">
        <v>200</v>
      </c>
      <c r="B54" s="23" t="s">
        <v>8</v>
      </c>
      <c r="C54" s="116"/>
      <c r="D54" s="117"/>
      <c r="E54" s="118">
        <v>116268</v>
      </c>
      <c r="F54" s="118">
        <v>51681</v>
      </c>
      <c r="G54" s="118">
        <v>25000</v>
      </c>
      <c r="H54" s="118"/>
    </row>
    <row r="55" spans="1:8" s="21" customFormat="1" ht="16.5">
      <c r="A55" s="127"/>
      <c r="B55" s="128" t="s">
        <v>9</v>
      </c>
      <c r="C55" s="20"/>
      <c r="D55" s="127"/>
      <c r="E55" s="111">
        <v>59060</v>
      </c>
      <c r="F55" s="111">
        <v>37061</v>
      </c>
      <c r="G55" s="111">
        <v>8002</v>
      </c>
      <c r="H55" s="121"/>
    </row>
    <row r="56" spans="1:8" s="21" customFormat="1" ht="16.5">
      <c r="A56" s="122">
        <v>1</v>
      </c>
      <c r="B56" s="123" t="s">
        <v>463</v>
      </c>
      <c r="C56" s="20" t="s">
        <v>371</v>
      </c>
      <c r="D56" s="122" t="s">
        <v>318</v>
      </c>
      <c r="E56" s="111">
        <v>3674</v>
      </c>
      <c r="F56" s="111">
        <v>3247</v>
      </c>
      <c r="G56" s="111">
        <v>292</v>
      </c>
      <c r="H56" s="121"/>
    </row>
    <row r="57" spans="1:8" s="21" customFormat="1" ht="16.5">
      <c r="A57" s="122" t="s">
        <v>359</v>
      </c>
      <c r="B57" s="123" t="s">
        <v>464</v>
      </c>
      <c r="C57" s="20" t="s">
        <v>371</v>
      </c>
      <c r="D57" s="122" t="s">
        <v>318</v>
      </c>
      <c r="E57" s="111">
        <v>2337</v>
      </c>
      <c r="F57" s="111">
        <v>1700</v>
      </c>
      <c r="G57" s="111">
        <v>400</v>
      </c>
      <c r="H57" s="121"/>
    </row>
    <row r="58" spans="1:8" s="21" customFormat="1" ht="16.5">
      <c r="A58" s="122" t="s">
        <v>360</v>
      </c>
      <c r="B58" s="123" t="s">
        <v>14</v>
      </c>
      <c r="C58" s="20" t="s">
        <v>371</v>
      </c>
      <c r="D58" s="122" t="s">
        <v>318</v>
      </c>
      <c r="E58" s="111">
        <v>5914</v>
      </c>
      <c r="F58" s="111">
        <v>4784</v>
      </c>
      <c r="G58" s="111">
        <v>710</v>
      </c>
      <c r="H58" s="121"/>
    </row>
    <row r="59" spans="1:8" s="21" customFormat="1" ht="33">
      <c r="A59" s="122" t="s">
        <v>361</v>
      </c>
      <c r="B59" s="123" t="s">
        <v>145</v>
      </c>
      <c r="C59" s="20" t="s">
        <v>371</v>
      </c>
      <c r="D59" s="122" t="s">
        <v>318</v>
      </c>
      <c r="E59" s="111">
        <v>4111</v>
      </c>
      <c r="F59" s="111">
        <v>2400</v>
      </c>
      <c r="G59" s="111">
        <v>1250</v>
      </c>
      <c r="H59" s="121"/>
    </row>
    <row r="60" spans="1:8" s="21" customFormat="1" ht="33">
      <c r="A60" s="122" t="s">
        <v>362</v>
      </c>
      <c r="B60" s="123" t="s">
        <v>465</v>
      </c>
      <c r="C60" s="20" t="s">
        <v>371</v>
      </c>
      <c r="D60" s="122" t="s">
        <v>318</v>
      </c>
      <c r="E60" s="111">
        <v>2419</v>
      </c>
      <c r="F60" s="111">
        <v>1700</v>
      </c>
      <c r="G60" s="111">
        <v>500</v>
      </c>
      <c r="H60" s="121"/>
    </row>
    <row r="61" spans="1:8" s="21" customFormat="1" ht="33">
      <c r="A61" s="122" t="s">
        <v>363</v>
      </c>
      <c r="B61" s="123" t="s">
        <v>466</v>
      </c>
      <c r="C61" s="20" t="s">
        <v>371</v>
      </c>
      <c r="D61" s="122" t="s">
        <v>318</v>
      </c>
      <c r="E61" s="111">
        <v>3473</v>
      </c>
      <c r="F61" s="111">
        <v>2700</v>
      </c>
      <c r="G61" s="111">
        <v>500</v>
      </c>
      <c r="H61" s="121"/>
    </row>
    <row r="62" spans="1:8" s="21" customFormat="1" ht="33">
      <c r="A62" s="122" t="s">
        <v>366</v>
      </c>
      <c r="B62" s="123" t="s">
        <v>203</v>
      </c>
      <c r="C62" s="20" t="s">
        <v>371</v>
      </c>
      <c r="D62" s="122" t="s">
        <v>373</v>
      </c>
      <c r="E62" s="111">
        <v>2923</v>
      </c>
      <c r="F62" s="111">
        <v>2400</v>
      </c>
      <c r="G62" s="111">
        <v>250</v>
      </c>
      <c r="H62" s="121"/>
    </row>
    <row r="63" spans="1:8" s="21" customFormat="1" ht="33">
      <c r="A63" s="122" t="s">
        <v>367</v>
      </c>
      <c r="B63" s="123" t="s">
        <v>204</v>
      </c>
      <c r="C63" s="20" t="s">
        <v>371</v>
      </c>
      <c r="D63" s="122" t="s">
        <v>373</v>
      </c>
      <c r="E63" s="111">
        <v>2716</v>
      </c>
      <c r="F63" s="111">
        <v>2100</v>
      </c>
      <c r="G63" s="111">
        <v>300</v>
      </c>
      <c r="H63" s="121"/>
    </row>
    <row r="64" spans="1:8" s="21" customFormat="1" ht="33">
      <c r="A64" s="122" t="s">
        <v>33</v>
      </c>
      <c r="B64" s="123" t="s">
        <v>205</v>
      </c>
      <c r="C64" s="20" t="s">
        <v>371</v>
      </c>
      <c r="D64" s="122" t="s">
        <v>373</v>
      </c>
      <c r="E64" s="111">
        <v>3102</v>
      </c>
      <c r="F64" s="111">
        <v>1550</v>
      </c>
      <c r="G64" s="111">
        <v>1100</v>
      </c>
      <c r="H64" s="121"/>
    </row>
    <row r="65" spans="1:8" s="21" customFormat="1" ht="33">
      <c r="A65" s="122" t="s">
        <v>34</v>
      </c>
      <c r="B65" s="123" t="s">
        <v>206</v>
      </c>
      <c r="C65" s="20" t="s">
        <v>371</v>
      </c>
      <c r="D65" s="122" t="s">
        <v>373</v>
      </c>
      <c r="E65" s="111">
        <v>3391</v>
      </c>
      <c r="F65" s="111">
        <v>2445</v>
      </c>
      <c r="G65" s="111">
        <v>400</v>
      </c>
      <c r="H65" s="121"/>
    </row>
    <row r="66" spans="1:8" s="21" customFormat="1" ht="33">
      <c r="A66" s="122" t="s">
        <v>35</v>
      </c>
      <c r="B66" s="123" t="s">
        <v>467</v>
      </c>
      <c r="C66" s="20" t="s">
        <v>371</v>
      </c>
      <c r="D66" s="122">
        <v>2010</v>
      </c>
      <c r="E66" s="111">
        <v>25000</v>
      </c>
      <c r="F66" s="111">
        <v>12035</v>
      </c>
      <c r="G66" s="111">
        <v>2300</v>
      </c>
      <c r="H66" s="121"/>
    </row>
    <row r="67" spans="1:8" s="21" customFormat="1" ht="16.5">
      <c r="A67" s="124"/>
      <c r="B67" s="119" t="s">
        <v>468</v>
      </c>
      <c r="C67" s="20"/>
      <c r="D67" s="122"/>
      <c r="E67" s="111">
        <v>39327</v>
      </c>
      <c r="F67" s="111">
        <v>14270</v>
      </c>
      <c r="G67" s="111">
        <v>10992</v>
      </c>
      <c r="H67" s="121"/>
    </row>
    <row r="68" spans="1:8" s="21" customFormat="1" ht="33">
      <c r="A68" s="122" t="s">
        <v>368</v>
      </c>
      <c r="B68" s="123" t="s">
        <v>146</v>
      </c>
      <c r="C68" s="20" t="s">
        <v>371</v>
      </c>
      <c r="D68" s="122" t="s">
        <v>319</v>
      </c>
      <c r="E68" s="111">
        <v>4971</v>
      </c>
      <c r="F68" s="111">
        <v>1450</v>
      </c>
      <c r="G68" s="111">
        <v>1550</v>
      </c>
      <c r="H68" s="121"/>
    </row>
    <row r="69" spans="1:8" s="21" customFormat="1" ht="16.5">
      <c r="A69" s="122" t="s">
        <v>359</v>
      </c>
      <c r="B69" s="123" t="s">
        <v>147</v>
      </c>
      <c r="C69" s="20" t="s">
        <v>371</v>
      </c>
      <c r="D69" s="122" t="s">
        <v>319</v>
      </c>
      <c r="E69" s="111">
        <v>3601</v>
      </c>
      <c r="F69" s="111">
        <v>980</v>
      </c>
      <c r="G69" s="111">
        <v>1200</v>
      </c>
      <c r="H69" s="121"/>
    </row>
    <row r="70" spans="1:8" s="21" customFormat="1" ht="33">
      <c r="A70" s="122" t="s">
        <v>360</v>
      </c>
      <c r="B70" s="123" t="s">
        <v>148</v>
      </c>
      <c r="C70" s="20" t="s">
        <v>371</v>
      </c>
      <c r="D70" s="122" t="s">
        <v>319</v>
      </c>
      <c r="E70" s="111">
        <v>5808</v>
      </c>
      <c r="F70" s="111">
        <v>2310</v>
      </c>
      <c r="G70" s="111">
        <v>1600</v>
      </c>
      <c r="H70" s="121"/>
    </row>
    <row r="71" spans="1:8" s="21" customFormat="1" ht="49.5">
      <c r="A71" s="122" t="s">
        <v>361</v>
      </c>
      <c r="B71" s="123" t="s">
        <v>150</v>
      </c>
      <c r="C71" s="20" t="s">
        <v>371</v>
      </c>
      <c r="D71" s="122" t="s">
        <v>319</v>
      </c>
      <c r="E71" s="111">
        <v>3552</v>
      </c>
      <c r="F71" s="111">
        <v>1400</v>
      </c>
      <c r="G71" s="111">
        <v>950</v>
      </c>
      <c r="H71" s="121"/>
    </row>
    <row r="72" spans="1:8" s="21" customFormat="1" ht="33">
      <c r="A72" s="122" t="s">
        <v>362</v>
      </c>
      <c r="B72" s="123" t="s">
        <v>151</v>
      </c>
      <c r="C72" s="20" t="s">
        <v>371</v>
      </c>
      <c r="D72" s="122" t="s">
        <v>319</v>
      </c>
      <c r="E72" s="111">
        <v>5651</v>
      </c>
      <c r="F72" s="111">
        <v>2150</v>
      </c>
      <c r="G72" s="111">
        <v>1600</v>
      </c>
      <c r="H72" s="121"/>
    </row>
    <row r="73" spans="1:8" s="21" customFormat="1" ht="33">
      <c r="A73" s="122" t="s">
        <v>363</v>
      </c>
      <c r="B73" s="123" t="s">
        <v>305</v>
      </c>
      <c r="C73" s="20" t="s">
        <v>371</v>
      </c>
      <c r="D73" s="122" t="s">
        <v>319</v>
      </c>
      <c r="E73" s="111">
        <v>5133</v>
      </c>
      <c r="F73" s="111">
        <v>1850</v>
      </c>
      <c r="G73" s="111">
        <v>1500</v>
      </c>
      <c r="H73" s="121"/>
    </row>
    <row r="74" spans="1:8" s="21" customFormat="1" ht="33">
      <c r="A74" s="122" t="s">
        <v>366</v>
      </c>
      <c r="B74" s="123" t="s">
        <v>306</v>
      </c>
      <c r="C74" s="20" t="s">
        <v>371</v>
      </c>
      <c r="D74" s="122" t="s">
        <v>319</v>
      </c>
      <c r="E74" s="111">
        <v>3200</v>
      </c>
      <c r="F74" s="111">
        <v>1250</v>
      </c>
      <c r="G74" s="111">
        <v>700</v>
      </c>
      <c r="H74" s="121"/>
    </row>
    <row r="75" spans="1:8" s="21" customFormat="1" ht="16.5">
      <c r="A75" s="122" t="s">
        <v>367</v>
      </c>
      <c r="B75" s="123" t="s">
        <v>308</v>
      </c>
      <c r="C75" s="20" t="s">
        <v>371</v>
      </c>
      <c r="D75" s="122" t="s">
        <v>319</v>
      </c>
      <c r="E75" s="111">
        <v>2617</v>
      </c>
      <c r="F75" s="111">
        <v>1030</v>
      </c>
      <c r="G75" s="111">
        <v>592</v>
      </c>
      <c r="H75" s="121"/>
    </row>
    <row r="76" spans="1:8" s="21" customFormat="1" ht="33">
      <c r="A76" s="122" t="s">
        <v>33</v>
      </c>
      <c r="B76" s="123" t="s">
        <v>309</v>
      </c>
      <c r="C76" s="20" t="s">
        <v>371</v>
      </c>
      <c r="D76" s="122" t="s">
        <v>319</v>
      </c>
      <c r="E76" s="111">
        <v>4794</v>
      </c>
      <c r="F76" s="111">
        <v>1850</v>
      </c>
      <c r="G76" s="111">
        <v>1300</v>
      </c>
      <c r="H76" s="121"/>
    </row>
    <row r="77" spans="1:8" s="21" customFormat="1" ht="16.5">
      <c r="A77" s="127"/>
      <c r="B77" s="128" t="s">
        <v>469</v>
      </c>
      <c r="C77" s="20"/>
      <c r="D77" s="127"/>
      <c r="E77" s="111">
        <v>17881</v>
      </c>
      <c r="F77" s="111">
        <v>350</v>
      </c>
      <c r="G77" s="111">
        <v>6006</v>
      </c>
      <c r="H77" s="121"/>
    </row>
    <row r="78" spans="1:8" s="21" customFormat="1" ht="33">
      <c r="A78" s="125" t="s">
        <v>368</v>
      </c>
      <c r="B78" s="126" t="s">
        <v>470</v>
      </c>
      <c r="C78" s="20" t="s">
        <v>371</v>
      </c>
      <c r="D78" s="125" t="s">
        <v>197</v>
      </c>
      <c r="E78" s="111">
        <v>2603</v>
      </c>
      <c r="F78" s="111">
        <v>100</v>
      </c>
      <c r="G78" s="111">
        <v>811</v>
      </c>
      <c r="H78" s="121"/>
    </row>
    <row r="79" spans="1:8" s="21" customFormat="1" ht="16.5">
      <c r="A79" s="125" t="s">
        <v>359</v>
      </c>
      <c r="B79" s="126" t="s">
        <v>471</v>
      </c>
      <c r="C79" s="20" t="s">
        <v>371</v>
      </c>
      <c r="D79" s="125" t="s">
        <v>197</v>
      </c>
      <c r="E79" s="111">
        <v>4782</v>
      </c>
      <c r="F79" s="111">
        <v>50</v>
      </c>
      <c r="G79" s="111">
        <v>1630</v>
      </c>
      <c r="H79" s="121"/>
    </row>
    <row r="80" spans="1:8" s="21" customFormat="1" ht="16.5">
      <c r="A80" s="125" t="s">
        <v>360</v>
      </c>
      <c r="B80" s="126" t="s">
        <v>472</v>
      </c>
      <c r="C80" s="20" t="s">
        <v>371</v>
      </c>
      <c r="D80" s="125" t="s">
        <v>197</v>
      </c>
      <c r="E80" s="111">
        <v>2813</v>
      </c>
      <c r="F80" s="111">
        <v>50</v>
      </c>
      <c r="G80" s="111">
        <v>1000</v>
      </c>
      <c r="H80" s="121"/>
    </row>
    <row r="81" spans="1:8" s="21" customFormat="1" ht="33">
      <c r="A81" s="129">
        <v>4</v>
      </c>
      <c r="B81" s="130" t="s">
        <v>253</v>
      </c>
      <c r="C81" s="20" t="s">
        <v>371</v>
      </c>
      <c r="D81" s="161" t="s">
        <v>397</v>
      </c>
      <c r="E81" s="111">
        <v>4053</v>
      </c>
      <c r="F81" s="111">
        <v>50</v>
      </c>
      <c r="G81" s="111">
        <v>1369</v>
      </c>
      <c r="H81" s="121"/>
    </row>
    <row r="82" spans="1:8" s="21" customFormat="1" ht="49.5">
      <c r="A82" s="129">
        <v>5</v>
      </c>
      <c r="B82" s="130" t="s">
        <v>473</v>
      </c>
      <c r="C82" s="20" t="s">
        <v>371</v>
      </c>
      <c r="D82" s="161" t="s">
        <v>397</v>
      </c>
      <c r="E82" s="111">
        <v>1497</v>
      </c>
      <c r="F82" s="111">
        <v>50</v>
      </c>
      <c r="G82" s="111">
        <v>500</v>
      </c>
      <c r="H82" s="121"/>
    </row>
    <row r="83" spans="1:8" s="21" customFormat="1" ht="33">
      <c r="A83" s="129">
        <v>6</v>
      </c>
      <c r="B83" s="130" t="s">
        <v>84</v>
      </c>
      <c r="C83" s="20" t="s">
        <v>371</v>
      </c>
      <c r="D83" s="161" t="s">
        <v>397</v>
      </c>
      <c r="E83" s="111">
        <v>2133</v>
      </c>
      <c r="F83" s="111">
        <v>50</v>
      </c>
      <c r="G83" s="111">
        <v>696</v>
      </c>
      <c r="H83" s="121"/>
    </row>
    <row r="84" spans="1:8" s="24" customFormat="1" ht="17.25">
      <c r="A84" s="22" t="s">
        <v>201</v>
      </c>
      <c r="B84" s="23" t="s">
        <v>21</v>
      </c>
      <c r="C84" s="116"/>
      <c r="D84" s="117"/>
      <c r="E84" s="118">
        <v>59255</v>
      </c>
      <c r="F84" s="118">
        <v>31882</v>
      </c>
      <c r="G84" s="118">
        <v>12700</v>
      </c>
      <c r="H84" s="118"/>
    </row>
    <row r="85" spans="1:8" s="21" customFormat="1" ht="16.5">
      <c r="A85" s="124"/>
      <c r="B85" s="119" t="s">
        <v>303</v>
      </c>
      <c r="C85" s="20"/>
      <c r="D85" s="124"/>
      <c r="E85" s="111">
        <v>55364</v>
      </c>
      <c r="F85" s="111">
        <v>30568</v>
      </c>
      <c r="G85" s="111">
        <v>11300</v>
      </c>
      <c r="H85" s="121"/>
    </row>
    <row r="86" spans="1:8" s="21" customFormat="1" ht="16.5">
      <c r="A86" s="122">
        <v>1</v>
      </c>
      <c r="B86" s="123" t="s">
        <v>26</v>
      </c>
      <c r="C86" s="20" t="s">
        <v>371</v>
      </c>
      <c r="D86" s="122" t="s">
        <v>318</v>
      </c>
      <c r="E86" s="111">
        <v>6071</v>
      </c>
      <c r="F86" s="111">
        <v>4250</v>
      </c>
      <c r="G86" s="111">
        <v>1550</v>
      </c>
      <c r="H86" s="121"/>
    </row>
    <row r="87" spans="1:8" s="21" customFormat="1" ht="16.5">
      <c r="A87" s="122" t="s">
        <v>359</v>
      </c>
      <c r="B87" s="123" t="s">
        <v>22</v>
      </c>
      <c r="C87" s="20" t="s">
        <v>371</v>
      </c>
      <c r="D87" s="160" t="s">
        <v>317</v>
      </c>
      <c r="E87" s="111">
        <v>7591</v>
      </c>
      <c r="F87" s="111">
        <v>6939</v>
      </c>
      <c r="G87" s="111">
        <v>400</v>
      </c>
      <c r="H87" s="121"/>
    </row>
    <row r="88" spans="1:8" s="21" customFormat="1" ht="33">
      <c r="A88" s="122" t="s">
        <v>360</v>
      </c>
      <c r="B88" s="123" t="s">
        <v>23</v>
      </c>
      <c r="C88" s="20" t="s">
        <v>371</v>
      </c>
      <c r="D88" s="160" t="s">
        <v>317</v>
      </c>
      <c r="E88" s="111">
        <v>5589</v>
      </c>
      <c r="F88" s="111">
        <v>4399</v>
      </c>
      <c r="G88" s="111">
        <v>900</v>
      </c>
      <c r="H88" s="121"/>
    </row>
    <row r="89" spans="1:8" s="21" customFormat="1" ht="16.5">
      <c r="A89" s="122" t="s">
        <v>361</v>
      </c>
      <c r="B89" s="123" t="s">
        <v>24</v>
      </c>
      <c r="C89" s="20" t="s">
        <v>371</v>
      </c>
      <c r="D89" s="122" t="s">
        <v>318</v>
      </c>
      <c r="E89" s="111">
        <v>1766</v>
      </c>
      <c r="F89" s="111">
        <v>1480</v>
      </c>
      <c r="G89" s="111">
        <v>200</v>
      </c>
      <c r="H89" s="121"/>
    </row>
    <row r="90" spans="1:8" s="21" customFormat="1" ht="33">
      <c r="A90" s="122" t="s">
        <v>362</v>
      </c>
      <c r="B90" s="123" t="s">
        <v>313</v>
      </c>
      <c r="C90" s="20" t="s">
        <v>371</v>
      </c>
      <c r="D90" s="122" t="s">
        <v>318</v>
      </c>
      <c r="E90" s="111">
        <v>6899</v>
      </c>
      <c r="F90" s="111">
        <v>4700</v>
      </c>
      <c r="G90" s="111">
        <v>1600</v>
      </c>
      <c r="H90" s="121"/>
    </row>
    <row r="91" spans="1:8" s="21" customFormat="1" ht="16.5">
      <c r="A91" s="122" t="s">
        <v>363</v>
      </c>
      <c r="B91" s="123" t="s">
        <v>27</v>
      </c>
      <c r="C91" s="20" t="s">
        <v>371</v>
      </c>
      <c r="D91" s="122" t="s">
        <v>318</v>
      </c>
      <c r="E91" s="111">
        <v>3587</v>
      </c>
      <c r="F91" s="111">
        <v>2300</v>
      </c>
      <c r="G91" s="111">
        <v>1050</v>
      </c>
      <c r="H91" s="121"/>
    </row>
    <row r="92" spans="1:8" s="21" customFormat="1" ht="33">
      <c r="A92" s="122" t="s">
        <v>366</v>
      </c>
      <c r="B92" s="123" t="s">
        <v>25</v>
      </c>
      <c r="C92" s="20" t="s">
        <v>371</v>
      </c>
      <c r="D92" s="122" t="s">
        <v>317</v>
      </c>
      <c r="E92" s="111">
        <v>21751</v>
      </c>
      <c r="F92" s="111">
        <v>5200</v>
      </c>
      <c r="G92" s="111">
        <v>5000</v>
      </c>
      <c r="H92" s="121"/>
    </row>
    <row r="93" spans="1:8" s="21" customFormat="1" ht="16.5">
      <c r="A93" s="122" t="s">
        <v>367</v>
      </c>
      <c r="B93" s="123" t="s">
        <v>314</v>
      </c>
      <c r="C93" s="20" t="s">
        <v>371</v>
      </c>
      <c r="D93" s="122" t="s">
        <v>318</v>
      </c>
      <c r="E93" s="111">
        <v>2110</v>
      </c>
      <c r="F93" s="111">
        <v>1300</v>
      </c>
      <c r="G93" s="111">
        <v>600</v>
      </c>
      <c r="H93" s="121"/>
    </row>
    <row r="94" spans="1:8" s="21" customFormat="1" ht="16.5">
      <c r="A94" s="124"/>
      <c r="B94" s="119" t="s">
        <v>275</v>
      </c>
      <c r="C94" s="20"/>
      <c r="D94" s="124"/>
      <c r="E94" s="111">
        <v>3891</v>
      </c>
      <c r="F94" s="111">
        <v>1314</v>
      </c>
      <c r="G94" s="111">
        <v>1400</v>
      </c>
      <c r="H94" s="121"/>
    </row>
    <row r="95" spans="1:8" s="21" customFormat="1" ht="16.5">
      <c r="A95" s="122" t="s">
        <v>368</v>
      </c>
      <c r="B95" s="130" t="s">
        <v>474</v>
      </c>
      <c r="C95" s="20" t="s">
        <v>371</v>
      </c>
      <c r="D95" s="162">
        <v>2013</v>
      </c>
      <c r="E95" s="111">
        <v>3891</v>
      </c>
      <c r="F95" s="111">
        <v>1314</v>
      </c>
      <c r="G95" s="111">
        <v>1400</v>
      </c>
      <c r="H95" s="121"/>
    </row>
    <row r="96" spans="1:8" s="24" customFormat="1" ht="17.25">
      <c r="A96" s="22" t="s">
        <v>202</v>
      </c>
      <c r="B96" s="23" t="s">
        <v>136</v>
      </c>
      <c r="C96" s="116"/>
      <c r="D96" s="117"/>
      <c r="E96" s="118">
        <v>403862</v>
      </c>
      <c r="F96" s="118">
        <v>145955</v>
      </c>
      <c r="G96" s="118">
        <v>15759</v>
      </c>
      <c r="H96" s="118"/>
    </row>
    <row r="97" spans="1:8" s="21" customFormat="1" ht="16.5">
      <c r="A97" s="124"/>
      <c r="B97" s="119" t="s">
        <v>303</v>
      </c>
      <c r="C97" s="20"/>
      <c r="D97" s="124"/>
      <c r="E97" s="111">
        <v>68324</v>
      </c>
      <c r="F97" s="111">
        <v>50905</v>
      </c>
      <c r="G97" s="111">
        <v>14759</v>
      </c>
      <c r="H97" s="121"/>
    </row>
    <row r="98" spans="1:8" s="21" customFormat="1" ht="16.5">
      <c r="A98" s="122" t="s">
        <v>368</v>
      </c>
      <c r="B98" s="123" t="s">
        <v>138</v>
      </c>
      <c r="C98" s="20" t="s">
        <v>371</v>
      </c>
      <c r="D98" s="122" t="s">
        <v>316</v>
      </c>
      <c r="E98" s="111">
        <v>7338</v>
      </c>
      <c r="F98" s="111">
        <v>6868</v>
      </c>
      <c r="G98" s="111">
        <v>200</v>
      </c>
      <c r="H98" s="121"/>
    </row>
    <row r="99" spans="1:8" s="21" customFormat="1" ht="16.5">
      <c r="A99" s="122" t="s">
        <v>359</v>
      </c>
      <c r="B99" s="123" t="s">
        <v>142</v>
      </c>
      <c r="C99" s="20" t="s">
        <v>371</v>
      </c>
      <c r="D99" s="122" t="s">
        <v>318</v>
      </c>
      <c r="E99" s="111">
        <v>3323</v>
      </c>
      <c r="F99" s="111">
        <v>1700</v>
      </c>
      <c r="G99" s="111">
        <v>1500</v>
      </c>
      <c r="H99" s="121"/>
    </row>
    <row r="100" spans="1:8" s="21" customFormat="1" ht="16.5">
      <c r="A100" s="122" t="s">
        <v>360</v>
      </c>
      <c r="B100" s="123" t="s">
        <v>139</v>
      </c>
      <c r="C100" s="20" t="s">
        <v>371</v>
      </c>
      <c r="D100" s="122" t="s">
        <v>317</v>
      </c>
      <c r="E100" s="111">
        <v>7489</v>
      </c>
      <c r="F100" s="111">
        <v>5400</v>
      </c>
      <c r="G100" s="111">
        <v>2009</v>
      </c>
      <c r="H100" s="121"/>
    </row>
    <row r="101" spans="1:8" s="21" customFormat="1" ht="33">
      <c r="A101" s="122" t="s">
        <v>361</v>
      </c>
      <c r="B101" s="123" t="s">
        <v>137</v>
      </c>
      <c r="C101" s="20" t="s">
        <v>371</v>
      </c>
      <c r="D101" s="122" t="s">
        <v>317</v>
      </c>
      <c r="E101" s="111">
        <v>6853</v>
      </c>
      <c r="F101" s="111">
        <v>4600</v>
      </c>
      <c r="G101" s="111">
        <v>1200</v>
      </c>
      <c r="H101" s="121"/>
    </row>
    <row r="102" spans="1:8" s="21" customFormat="1" ht="16.5">
      <c r="A102" s="122" t="s">
        <v>362</v>
      </c>
      <c r="B102" s="123" t="s">
        <v>143</v>
      </c>
      <c r="C102" s="20" t="s">
        <v>371</v>
      </c>
      <c r="D102" s="122" t="s">
        <v>318</v>
      </c>
      <c r="E102" s="111">
        <v>6707</v>
      </c>
      <c r="F102" s="111">
        <v>4120</v>
      </c>
      <c r="G102" s="111">
        <v>2300</v>
      </c>
      <c r="H102" s="121"/>
    </row>
    <row r="103" spans="1:8" s="21" customFormat="1" ht="16.5">
      <c r="A103" s="122" t="s">
        <v>363</v>
      </c>
      <c r="B103" s="131" t="s">
        <v>207</v>
      </c>
      <c r="C103" s="20" t="s">
        <v>371</v>
      </c>
      <c r="D103" s="163">
        <v>2011</v>
      </c>
      <c r="E103" s="111">
        <v>5502</v>
      </c>
      <c r="F103" s="111">
        <v>3734</v>
      </c>
      <c r="G103" s="111">
        <v>1500</v>
      </c>
      <c r="H103" s="121"/>
    </row>
    <row r="104" spans="1:8" s="21" customFormat="1" ht="16.5">
      <c r="A104" s="122" t="s">
        <v>366</v>
      </c>
      <c r="B104" s="123" t="s">
        <v>141</v>
      </c>
      <c r="C104" s="20" t="s">
        <v>371</v>
      </c>
      <c r="D104" s="122" t="s">
        <v>318</v>
      </c>
      <c r="E104" s="111">
        <v>8237</v>
      </c>
      <c r="F104" s="111">
        <v>4230</v>
      </c>
      <c r="G104" s="111">
        <v>3700</v>
      </c>
      <c r="H104" s="121"/>
    </row>
    <row r="105" spans="1:8" s="21" customFormat="1" ht="33">
      <c r="A105" s="122" t="s">
        <v>367</v>
      </c>
      <c r="B105" s="130" t="s">
        <v>37</v>
      </c>
      <c r="C105" s="20" t="s">
        <v>371</v>
      </c>
      <c r="D105" s="164">
        <v>2012</v>
      </c>
      <c r="E105" s="111">
        <v>14123</v>
      </c>
      <c r="F105" s="111">
        <v>12626</v>
      </c>
      <c r="G105" s="111">
        <v>1400</v>
      </c>
      <c r="H105" s="121"/>
    </row>
    <row r="106" spans="1:8" s="21" customFormat="1" ht="33">
      <c r="A106" s="122" t="s">
        <v>33</v>
      </c>
      <c r="B106" s="132" t="s">
        <v>311</v>
      </c>
      <c r="C106" s="20" t="s">
        <v>371</v>
      </c>
      <c r="D106" s="165"/>
      <c r="E106" s="111">
        <v>8752</v>
      </c>
      <c r="F106" s="111">
        <v>7627</v>
      </c>
      <c r="G106" s="111">
        <v>950</v>
      </c>
      <c r="H106" s="121"/>
    </row>
    <row r="107" spans="1:8" s="21" customFormat="1" ht="16.5">
      <c r="A107" s="133"/>
      <c r="B107" s="134" t="s">
        <v>275</v>
      </c>
      <c r="C107" s="20"/>
      <c r="D107" s="166"/>
      <c r="E107" s="111">
        <v>335538</v>
      </c>
      <c r="F107" s="111">
        <v>95050</v>
      </c>
      <c r="G107" s="111">
        <v>1000</v>
      </c>
      <c r="H107" s="121"/>
    </row>
    <row r="108" spans="1:8" s="21" customFormat="1" ht="33">
      <c r="A108" s="135" t="s">
        <v>368</v>
      </c>
      <c r="B108" s="130" t="s">
        <v>475</v>
      </c>
      <c r="C108" s="20" t="s">
        <v>371</v>
      </c>
      <c r="D108" s="164">
        <v>2012</v>
      </c>
      <c r="E108" s="111">
        <v>335538</v>
      </c>
      <c r="F108" s="111">
        <v>95050</v>
      </c>
      <c r="G108" s="111">
        <v>1000</v>
      </c>
      <c r="H108" s="121"/>
    </row>
    <row r="109" spans="1:8" s="21" customFormat="1" ht="16.5">
      <c r="A109" s="113" t="s">
        <v>357</v>
      </c>
      <c r="B109" s="113" t="s">
        <v>503</v>
      </c>
      <c r="C109" s="20"/>
      <c r="D109" s="114"/>
      <c r="E109" s="115">
        <f>E110+E130+E141+E148+E157+E165</f>
        <v>411170</v>
      </c>
      <c r="F109" s="115">
        <f>F110+F130+F141+F148+F157+F165</f>
        <v>144360</v>
      </c>
      <c r="G109" s="115">
        <f>G110+G130+G141+G148+G157+G165</f>
        <v>61954</v>
      </c>
      <c r="H109" s="115"/>
    </row>
    <row r="110" spans="1:8" s="24" customFormat="1" ht="17.25">
      <c r="A110" s="22" t="s">
        <v>476</v>
      </c>
      <c r="B110" s="23" t="s">
        <v>136</v>
      </c>
      <c r="C110" s="116"/>
      <c r="D110" s="22"/>
      <c r="E110" s="118">
        <v>257447</v>
      </c>
      <c r="F110" s="118">
        <v>63618</v>
      </c>
      <c r="G110" s="118">
        <v>29854</v>
      </c>
      <c r="H110" s="118"/>
    </row>
    <row r="111" spans="1:8" s="21" customFormat="1" ht="16.5">
      <c r="A111" s="124"/>
      <c r="B111" s="119" t="s">
        <v>303</v>
      </c>
      <c r="C111" s="20"/>
      <c r="D111" s="124"/>
      <c r="E111" s="111">
        <v>17010</v>
      </c>
      <c r="F111" s="111">
        <v>10478</v>
      </c>
      <c r="G111" s="111">
        <v>4191</v>
      </c>
      <c r="H111" s="121"/>
    </row>
    <row r="112" spans="1:8" s="21" customFormat="1" ht="33">
      <c r="A112" s="122" t="s">
        <v>368</v>
      </c>
      <c r="B112" s="123" t="s">
        <v>140</v>
      </c>
      <c r="C112" s="20" t="s">
        <v>371</v>
      </c>
      <c r="D112" s="122" t="s">
        <v>317</v>
      </c>
      <c r="E112" s="111">
        <v>4810</v>
      </c>
      <c r="F112" s="111">
        <v>3763</v>
      </c>
      <c r="G112" s="111">
        <v>850</v>
      </c>
      <c r="H112" s="121"/>
    </row>
    <row r="113" spans="1:8" s="21" customFormat="1" ht="33">
      <c r="A113" s="122" t="s">
        <v>359</v>
      </c>
      <c r="B113" s="123" t="s">
        <v>144</v>
      </c>
      <c r="C113" s="20" t="s">
        <v>371</v>
      </c>
      <c r="D113" s="122" t="s">
        <v>318</v>
      </c>
      <c r="E113" s="111">
        <v>6128</v>
      </c>
      <c r="F113" s="111">
        <v>3505</v>
      </c>
      <c r="G113" s="111">
        <v>1341</v>
      </c>
      <c r="H113" s="121"/>
    </row>
    <row r="114" spans="1:8" s="21" customFormat="1" ht="16.5">
      <c r="A114" s="122" t="s">
        <v>360</v>
      </c>
      <c r="B114" s="130" t="s">
        <v>477</v>
      </c>
      <c r="C114" s="20" t="s">
        <v>371</v>
      </c>
      <c r="D114" s="164" t="s">
        <v>318</v>
      </c>
      <c r="E114" s="111">
        <v>6072</v>
      </c>
      <c r="F114" s="111">
        <v>3210</v>
      </c>
      <c r="G114" s="111">
        <v>2000</v>
      </c>
      <c r="H114" s="121"/>
    </row>
    <row r="115" spans="1:8" s="21" customFormat="1" ht="16.5">
      <c r="A115" s="124"/>
      <c r="B115" s="119" t="s">
        <v>275</v>
      </c>
      <c r="C115" s="20"/>
      <c r="D115" s="124"/>
      <c r="E115" s="111">
        <v>228359</v>
      </c>
      <c r="F115" s="111">
        <v>53140</v>
      </c>
      <c r="G115" s="111">
        <v>20863</v>
      </c>
      <c r="H115" s="121"/>
    </row>
    <row r="116" spans="1:8" s="21" customFormat="1" ht="16.5">
      <c r="A116" s="122" t="s">
        <v>368</v>
      </c>
      <c r="B116" s="130" t="s">
        <v>38</v>
      </c>
      <c r="C116" s="20" t="s">
        <v>371</v>
      </c>
      <c r="D116" s="164">
        <v>2013</v>
      </c>
      <c r="E116" s="111">
        <v>5783</v>
      </c>
      <c r="F116" s="111">
        <v>2050</v>
      </c>
      <c r="G116" s="111">
        <v>1500</v>
      </c>
      <c r="H116" s="121"/>
    </row>
    <row r="117" spans="1:8" s="21" customFormat="1" ht="16.5">
      <c r="A117" s="135" t="s">
        <v>359</v>
      </c>
      <c r="B117" s="132" t="s">
        <v>310</v>
      </c>
      <c r="C117" s="20" t="s">
        <v>371</v>
      </c>
      <c r="D117" s="165">
        <v>2012</v>
      </c>
      <c r="E117" s="111">
        <v>14270</v>
      </c>
      <c r="F117" s="111">
        <v>3000</v>
      </c>
      <c r="G117" s="111">
        <v>2013</v>
      </c>
      <c r="H117" s="121"/>
    </row>
    <row r="118" spans="1:8" s="21" customFormat="1" ht="33">
      <c r="A118" s="122" t="s">
        <v>360</v>
      </c>
      <c r="B118" s="123" t="s">
        <v>12</v>
      </c>
      <c r="C118" s="20" t="s">
        <v>371</v>
      </c>
      <c r="D118" s="165" t="s">
        <v>319</v>
      </c>
      <c r="E118" s="111">
        <v>7680</v>
      </c>
      <c r="F118" s="111">
        <v>3600</v>
      </c>
      <c r="G118" s="111">
        <v>2000</v>
      </c>
      <c r="H118" s="121"/>
    </row>
    <row r="119" spans="1:8" s="21" customFormat="1" ht="16.5">
      <c r="A119" s="135" t="s">
        <v>361</v>
      </c>
      <c r="B119" s="130" t="s">
        <v>478</v>
      </c>
      <c r="C119" s="20" t="s">
        <v>371</v>
      </c>
      <c r="D119" s="162">
        <v>2013</v>
      </c>
      <c r="E119" s="111">
        <v>6043</v>
      </c>
      <c r="F119" s="111">
        <v>2000</v>
      </c>
      <c r="G119" s="111">
        <v>1400</v>
      </c>
      <c r="H119" s="121"/>
    </row>
    <row r="120" spans="1:8" s="21" customFormat="1" ht="16.5">
      <c r="A120" s="122" t="s">
        <v>362</v>
      </c>
      <c r="B120" s="130" t="s">
        <v>479</v>
      </c>
      <c r="C120" s="20" t="s">
        <v>371</v>
      </c>
      <c r="D120" s="162">
        <v>2013</v>
      </c>
      <c r="E120" s="111">
        <v>6100</v>
      </c>
      <c r="F120" s="111">
        <v>2000</v>
      </c>
      <c r="G120" s="111">
        <v>1500</v>
      </c>
      <c r="H120" s="121"/>
    </row>
    <row r="121" spans="1:8" s="21" customFormat="1" ht="16.5">
      <c r="A121" s="135" t="s">
        <v>363</v>
      </c>
      <c r="B121" s="138" t="s">
        <v>248</v>
      </c>
      <c r="C121" s="20" t="s">
        <v>371</v>
      </c>
      <c r="D121" s="164">
        <v>2012</v>
      </c>
      <c r="E121" s="111">
        <v>5301</v>
      </c>
      <c r="F121" s="111">
        <v>2200</v>
      </c>
      <c r="G121" s="111">
        <v>1400</v>
      </c>
      <c r="H121" s="121"/>
    </row>
    <row r="122" spans="1:8" s="21" customFormat="1" ht="16.5">
      <c r="A122" s="122" t="s">
        <v>366</v>
      </c>
      <c r="B122" s="130" t="s">
        <v>249</v>
      </c>
      <c r="C122" s="20" t="s">
        <v>371</v>
      </c>
      <c r="D122" s="164">
        <v>2012</v>
      </c>
      <c r="E122" s="111">
        <v>5899</v>
      </c>
      <c r="F122" s="111">
        <v>2200</v>
      </c>
      <c r="G122" s="111">
        <v>1400</v>
      </c>
      <c r="H122" s="121"/>
    </row>
    <row r="123" spans="1:8" s="21" customFormat="1" ht="16.5">
      <c r="A123" s="135" t="s">
        <v>367</v>
      </c>
      <c r="B123" s="130" t="s">
        <v>480</v>
      </c>
      <c r="C123" s="20" t="s">
        <v>371</v>
      </c>
      <c r="D123" s="162">
        <v>2013</v>
      </c>
      <c r="E123" s="111">
        <v>29392</v>
      </c>
      <c r="F123" s="111">
        <v>8100</v>
      </c>
      <c r="G123" s="111">
        <v>2550</v>
      </c>
      <c r="H123" s="121"/>
    </row>
    <row r="124" spans="1:8" s="21" customFormat="1" ht="16.5">
      <c r="A124" s="122" t="s">
        <v>33</v>
      </c>
      <c r="B124" s="130" t="s">
        <v>481</v>
      </c>
      <c r="C124" s="20" t="s">
        <v>371</v>
      </c>
      <c r="D124" s="164">
        <v>2013</v>
      </c>
      <c r="E124" s="111">
        <v>3427</v>
      </c>
      <c r="F124" s="111">
        <v>1690</v>
      </c>
      <c r="G124" s="111">
        <v>800</v>
      </c>
      <c r="H124" s="121"/>
    </row>
    <row r="125" spans="1:8" s="21" customFormat="1" ht="49.5">
      <c r="A125" s="122" t="s">
        <v>34</v>
      </c>
      <c r="B125" s="132" t="s">
        <v>482</v>
      </c>
      <c r="C125" s="20" t="s">
        <v>371</v>
      </c>
      <c r="D125" s="164">
        <v>2013</v>
      </c>
      <c r="E125" s="111">
        <v>34480</v>
      </c>
      <c r="F125" s="111">
        <v>11300</v>
      </c>
      <c r="G125" s="111">
        <v>2300</v>
      </c>
      <c r="H125" s="121"/>
    </row>
    <row r="126" spans="1:8" s="21" customFormat="1" ht="33">
      <c r="A126" s="122" t="s">
        <v>35</v>
      </c>
      <c r="B126" s="132" t="s">
        <v>483</v>
      </c>
      <c r="C126" s="20" t="s">
        <v>371</v>
      </c>
      <c r="D126" s="164">
        <v>2013</v>
      </c>
      <c r="E126" s="111">
        <v>109984</v>
      </c>
      <c r="F126" s="111">
        <v>15000</v>
      </c>
      <c r="G126" s="111">
        <v>4000</v>
      </c>
      <c r="H126" s="121"/>
    </row>
    <row r="127" spans="1:8" s="21" customFormat="1" ht="16.5">
      <c r="A127" s="133"/>
      <c r="B127" s="134" t="s">
        <v>279</v>
      </c>
      <c r="C127" s="20"/>
      <c r="D127" s="166"/>
      <c r="E127" s="111">
        <v>12078</v>
      </c>
      <c r="F127" s="111">
        <v>0</v>
      </c>
      <c r="G127" s="111">
        <v>4800</v>
      </c>
      <c r="H127" s="121"/>
    </row>
    <row r="128" spans="1:8" s="21" customFormat="1" ht="33">
      <c r="A128" s="122" t="s">
        <v>368</v>
      </c>
      <c r="B128" s="130" t="s">
        <v>484</v>
      </c>
      <c r="C128" s="20" t="s">
        <v>371</v>
      </c>
      <c r="D128" s="162">
        <v>2014</v>
      </c>
      <c r="E128" s="111">
        <v>6083</v>
      </c>
      <c r="F128" s="111"/>
      <c r="G128" s="111">
        <v>2400</v>
      </c>
      <c r="H128" s="121"/>
    </row>
    <row r="129" spans="1:8" s="21" customFormat="1" ht="16.5">
      <c r="A129" s="125" t="s">
        <v>359</v>
      </c>
      <c r="B129" s="139" t="s">
        <v>75</v>
      </c>
      <c r="C129" s="20" t="s">
        <v>371</v>
      </c>
      <c r="D129" s="167" t="s">
        <v>197</v>
      </c>
      <c r="E129" s="111">
        <v>5995</v>
      </c>
      <c r="F129" s="111"/>
      <c r="G129" s="111">
        <v>2400</v>
      </c>
      <c r="H129" s="121"/>
    </row>
    <row r="130" spans="1:8" s="21" customFormat="1" ht="17.25">
      <c r="A130" s="22" t="s">
        <v>152</v>
      </c>
      <c r="B130" s="23" t="s">
        <v>153</v>
      </c>
      <c r="C130" s="20"/>
      <c r="D130" s="22"/>
      <c r="E130" s="118">
        <v>16599</v>
      </c>
      <c r="F130" s="118">
        <v>10499</v>
      </c>
      <c r="G130" s="118">
        <v>10000</v>
      </c>
      <c r="H130" s="121"/>
    </row>
    <row r="131" spans="1:8" s="21" customFormat="1" ht="16.5">
      <c r="A131" s="122"/>
      <c r="B131" s="119" t="s">
        <v>295</v>
      </c>
      <c r="C131" s="20"/>
      <c r="D131" s="122"/>
      <c r="E131" s="111"/>
      <c r="F131" s="111"/>
      <c r="G131" s="111">
        <v>3900</v>
      </c>
      <c r="H131" s="121"/>
    </row>
    <row r="132" spans="1:8" s="21" customFormat="1" ht="33">
      <c r="A132" s="122" t="s">
        <v>368</v>
      </c>
      <c r="B132" s="123" t="s">
        <v>20</v>
      </c>
      <c r="C132" s="20" t="s">
        <v>371</v>
      </c>
      <c r="D132" s="122" t="s">
        <v>318</v>
      </c>
      <c r="E132" s="111">
        <v>5404</v>
      </c>
      <c r="F132" s="111">
        <v>4604</v>
      </c>
      <c r="G132" s="111">
        <v>700</v>
      </c>
      <c r="H132" s="121"/>
    </row>
    <row r="133" spans="1:8" s="21" customFormat="1" ht="33">
      <c r="A133" s="122" t="s">
        <v>359</v>
      </c>
      <c r="B133" s="123" t="s">
        <v>16</v>
      </c>
      <c r="C133" s="20" t="s">
        <v>371</v>
      </c>
      <c r="D133" s="122" t="s">
        <v>317</v>
      </c>
      <c r="E133" s="111">
        <v>6471</v>
      </c>
      <c r="F133" s="111">
        <v>4308</v>
      </c>
      <c r="G133" s="111">
        <v>2000</v>
      </c>
      <c r="H133" s="121"/>
    </row>
    <row r="134" spans="1:8" s="21" customFormat="1" ht="16.5">
      <c r="A134" s="122" t="s">
        <v>360</v>
      </c>
      <c r="B134" s="123" t="s">
        <v>312</v>
      </c>
      <c r="C134" s="20" t="s">
        <v>371</v>
      </c>
      <c r="D134" s="122">
        <v>2012</v>
      </c>
      <c r="E134" s="111">
        <v>4440</v>
      </c>
      <c r="F134" s="111">
        <v>3100</v>
      </c>
      <c r="G134" s="111">
        <v>1200</v>
      </c>
      <c r="H134" s="121"/>
    </row>
    <row r="135" spans="1:8" s="21" customFormat="1" ht="16.5">
      <c r="A135" s="124"/>
      <c r="B135" s="119" t="s">
        <v>303</v>
      </c>
      <c r="C135" s="20"/>
      <c r="D135" s="124"/>
      <c r="E135" s="111">
        <v>16599</v>
      </c>
      <c r="F135" s="111">
        <v>10499</v>
      </c>
      <c r="G135" s="111">
        <v>4900</v>
      </c>
      <c r="H135" s="121"/>
    </row>
    <row r="136" spans="1:8" s="21" customFormat="1" ht="16.5">
      <c r="A136" s="122" t="s">
        <v>368</v>
      </c>
      <c r="B136" s="123" t="s">
        <v>18</v>
      </c>
      <c r="C136" s="20" t="s">
        <v>371</v>
      </c>
      <c r="D136" s="122" t="s">
        <v>318</v>
      </c>
      <c r="E136" s="111">
        <v>5370</v>
      </c>
      <c r="F136" s="111">
        <v>3500</v>
      </c>
      <c r="G136" s="111">
        <v>1500</v>
      </c>
      <c r="H136" s="121"/>
    </row>
    <row r="137" spans="1:8" s="21" customFormat="1" ht="33">
      <c r="A137" s="122" t="s">
        <v>359</v>
      </c>
      <c r="B137" s="123" t="s">
        <v>19</v>
      </c>
      <c r="C137" s="20" t="s">
        <v>371</v>
      </c>
      <c r="D137" s="122" t="s">
        <v>318</v>
      </c>
      <c r="E137" s="111">
        <v>6165</v>
      </c>
      <c r="F137" s="111">
        <v>3950</v>
      </c>
      <c r="G137" s="111">
        <v>1800</v>
      </c>
      <c r="H137" s="121"/>
    </row>
    <row r="138" spans="1:8" s="21" customFormat="1" ht="33">
      <c r="A138" s="122" t="s">
        <v>360</v>
      </c>
      <c r="B138" s="123" t="s">
        <v>17</v>
      </c>
      <c r="C138" s="20" t="s">
        <v>371</v>
      </c>
      <c r="D138" s="122" t="s">
        <v>318</v>
      </c>
      <c r="E138" s="111">
        <v>5064</v>
      </c>
      <c r="F138" s="111">
        <v>3049</v>
      </c>
      <c r="G138" s="111">
        <v>1600</v>
      </c>
      <c r="H138" s="121"/>
    </row>
    <row r="139" spans="1:8" s="21" customFormat="1" ht="16.5">
      <c r="A139" s="127"/>
      <c r="B139" s="128" t="s">
        <v>279</v>
      </c>
      <c r="C139" s="20"/>
      <c r="D139" s="127"/>
      <c r="E139" s="111">
        <v>3407</v>
      </c>
      <c r="F139" s="111">
        <v>110</v>
      </c>
      <c r="G139" s="111">
        <v>1200</v>
      </c>
      <c r="H139" s="121"/>
    </row>
    <row r="140" spans="1:8" s="21" customFormat="1" ht="16.5">
      <c r="A140" s="122" t="s">
        <v>368</v>
      </c>
      <c r="B140" s="130" t="s">
        <v>154</v>
      </c>
      <c r="C140" s="20" t="s">
        <v>371</v>
      </c>
      <c r="D140" s="164">
        <v>2014</v>
      </c>
      <c r="E140" s="111">
        <v>3407</v>
      </c>
      <c r="F140" s="111">
        <v>110</v>
      </c>
      <c r="G140" s="111">
        <v>1200</v>
      </c>
      <c r="H140" s="121"/>
    </row>
    <row r="141" spans="1:8" s="21" customFormat="1" ht="17.25">
      <c r="A141" s="140" t="s">
        <v>155</v>
      </c>
      <c r="B141" s="141" t="s">
        <v>15</v>
      </c>
      <c r="C141" s="20"/>
      <c r="D141" s="168"/>
      <c r="E141" s="118">
        <v>19666</v>
      </c>
      <c r="F141" s="118">
        <v>9191</v>
      </c>
      <c r="G141" s="118">
        <v>5000</v>
      </c>
      <c r="H141" s="121"/>
    </row>
    <row r="142" spans="1:8" s="21" customFormat="1" ht="16.5">
      <c r="A142" s="127"/>
      <c r="B142" s="128" t="s">
        <v>274</v>
      </c>
      <c r="C142" s="20"/>
      <c r="D142" s="127"/>
      <c r="E142" s="111">
        <v>6508</v>
      </c>
      <c r="F142" s="111">
        <v>4541</v>
      </c>
      <c r="G142" s="111">
        <v>1900</v>
      </c>
      <c r="H142" s="121"/>
    </row>
    <row r="143" spans="1:8" s="21" customFormat="1" ht="33">
      <c r="A143" s="142" t="s">
        <v>368</v>
      </c>
      <c r="B143" s="143" t="s">
        <v>156</v>
      </c>
      <c r="C143" s="20" t="s">
        <v>371</v>
      </c>
      <c r="D143" s="125" t="s">
        <v>341</v>
      </c>
      <c r="E143" s="111">
        <v>2500</v>
      </c>
      <c r="F143" s="111">
        <v>1000</v>
      </c>
      <c r="G143" s="111">
        <v>1500</v>
      </c>
      <c r="H143" s="121"/>
    </row>
    <row r="144" spans="1:8" s="21" customFormat="1" ht="16.5">
      <c r="A144" s="142" t="s">
        <v>359</v>
      </c>
      <c r="B144" s="144" t="s">
        <v>261</v>
      </c>
      <c r="C144" s="20" t="s">
        <v>371</v>
      </c>
      <c r="D144" s="169">
        <v>2010</v>
      </c>
      <c r="E144" s="111">
        <v>4008</v>
      </c>
      <c r="F144" s="111">
        <v>3541</v>
      </c>
      <c r="G144" s="111">
        <v>400</v>
      </c>
      <c r="H144" s="121"/>
    </row>
    <row r="145" spans="1:8" s="21" customFormat="1" ht="16.5">
      <c r="A145" s="127"/>
      <c r="B145" s="128" t="s">
        <v>275</v>
      </c>
      <c r="C145" s="20"/>
      <c r="D145" s="125"/>
      <c r="E145" s="111">
        <v>13158</v>
      </c>
      <c r="F145" s="111">
        <v>4650</v>
      </c>
      <c r="G145" s="111">
        <v>3100</v>
      </c>
      <c r="H145" s="121"/>
    </row>
    <row r="146" spans="1:8" s="21" customFormat="1" ht="49.5">
      <c r="A146" s="125" t="s">
        <v>368</v>
      </c>
      <c r="B146" s="130" t="s">
        <v>157</v>
      </c>
      <c r="C146" s="20" t="s">
        <v>371</v>
      </c>
      <c r="D146" s="164" t="s">
        <v>406</v>
      </c>
      <c r="E146" s="111">
        <v>5202</v>
      </c>
      <c r="F146" s="111">
        <v>2100</v>
      </c>
      <c r="G146" s="111">
        <v>2300</v>
      </c>
      <c r="H146" s="121"/>
    </row>
    <row r="147" spans="1:8" s="21" customFormat="1" ht="49.5">
      <c r="A147" s="122" t="s">
        <v>359</v>
      </c>
      <c r="B147" s="123" t="s">
        <v>158</v>
      </c>
      <c r="C147" s="20" t="s">
        <v>371</v>
      </c>
      <c r="D147" s="122" t="s">
        <v>318</v>
      </c>
      <c r="E147" s="111">
        <v>7956</v>
      </c>
      <c r="F147" s="111">
        <v>2550</v>
      </c>
      <c r="G147" s="111">
        <v>800</v>
      </c>
      <c r="H147" s="121"/>
    </row>
    <row r="148" spans="1:8" s="21" customFormat="1" ht="17.25">
      <c r="A148" s="22" t="s">
        <v>159</v>
      </c>
      <c r="B148" s="23" t="s">
        <v>160</v>
      </c>
      <c r="C148" s="20"/>
      <c r="D148" s="22"/>
      <c r="E148" s="118">
        <v>44084</v>
      </c>
      <c r="F148" s="118">
        <v>17690</v>
      </c>
      <c r="G148" s="118">
        <v>4700</v>
      </c>
      <c r="H148" s="121"/>
    </row>
    <row r="149" spans="1:8" s="21" customFormat="1" ht="16.5">
      <c r="A149" s="136"/>
      <c r="B149" s="119" t="s">
        <v>295</v>
      </c>
      <c r="C149" s="20"/>
      <c r="D149" s="136"/>
      <c r="E149" s="111"/>
      <c r="F149" s="111"/>
      <c r="G149" s="111">
        <v>2300</v>
      </c>
      <c r="H149" s="121"/>
    </row>
    <row r="150" spans="1:8" s="21" customFormat="1" ht="16.5">
      <c r="A150" s="122" t="s">
        <v>368</v>
      </c>
      <c r="B150" s="145" t="s">
        <v>315</v>
      </c>
      <c r="C150" s="20" t="s">
        <v>371</v>
      </c>
      <c r="D150" s="170">
        <v>2010</v>
      </c>
      <c r="E150" s="111">
        <v>11258</v>
      </c>
      <c r="F150" s="111">
        <v>6450</v>
      </c>
      <c r="G150" s="111">
        <v>1000</v>
      </c>
      <c r="H150" s="121"/>
    </row>
    <row r="151" spans="1:8" s="21" customFormat="1" ht="16.5">
      <c r="A151" s="122" t="s">
        <v>359</v>
      </c>
      <c r="B151" s="145" t="s">
        <v>161</v>
      </c>
      <c r="C151" s="20" t="s">
        <v>371</v>
      </c>
      <c r="D151" s="170">
        <v>2012</v>
      </c>
      <c r="E151" s="111">
        <v>16716</v>
      </c>
      <c r="F151" s="111">
        <v>12656</v>
      </c>
      <c r="G151" s="111">
        <v>1000</v>
      </c>
      <c r="H151" s="121"/>
    </row>
    <row r="152" spans="1:8" s="21" customFormat="1" ht="16.5">
      <c r="A152" s="122" t="s">
        <v>360</v>
      </c>
      <c r="B152" s="123" t="s">
        <v>462</v>
      </c>
      <c r="C152" s="20" t="s">
        <v>371</v>
      </c>
      <c r="D152" s="122" t="s">
        <v>316</v>
      </c>
      <c r="E152" s="111">
        <v>7867</v>
      </c>
      <c r="F152" s="111">
        <v>7500</v>
      </c>
      <c r="G152" s="111">
        <v>300</v>
      </c>
      <c r="H152" s="121"/>
    </row>
    <row r="153" spans="1:8" s="21" customFormat="1" ht="16.5">
      <c r="A153" s="124"/>
      <c r="B153" s="119" t="s">
        <v>303</v>
      </c>
      <c r="C153" s="20"/>
      <c r="D153" s="124"/>
      <c r="E153" s="111">
        <v>3109</v>
      </c>
      <c r="F153" s="111">
        <v>2190</v>
      </c>
      <c r="G153" s="111">
        <v>900</v>
      </c>
      <c r="H153" s="121"/>
    </row>
    <row r="154" spans="1:8" s="21" customFormat="1" ht="16.5">
      <c r="A154" s="122">
        <v>1</v>
      </c>
      <c r="B154" s="123" t="s">
        <v>352</v>
      </c>
      <c r="C154" s="20" t="s">
        <v>371</v>
      </c>
      <c r="D154" s="164">
        <v>2011</v>
      </c>
      <c r="E154" s="111">
        <v>3109</v>
      </c>
      <c r="F154" s="111">
        <v>2190</v>
      </c>
      <c r="G154" s="111">
        <v>900</v>
      </c>
      <c r="H154" s="121"/>
    </row>
    <row r="155" spans="1:8" s="21" customFormat="1" ht="16.5">
      <c r="A155" s="122"/>
      <c r="B155" s="119" t="s">
        <v>275</v>
      </c>
      <c r="C155" s="20"/>
      <c r="D155" s="164"/>
      <c r="E155" s="111">
        <v>40975</v>
      </c>
      <c r="F155" s="111">
        <v>15500</v>
      </c>
      <c r="G155" s="111">
        <v>1500</v>
      </c>
      <c r="H155" s="121"/>
    </row>
    <row r="156" spans="1:8" s="21" customFormat="1" ht="16.5">
      <c r="A156" s="122" t="s">
        <v>368</v>
      </c>
      <c r="B156" s="123" t="s">
        <v>162</v>
      </c>
      <c r="C156" s="20" t="s">
        <v>371</v>
      </c>
      <c r="D156" s="160" t="s">
        <v>318</v>
      </c>
      <c r="E156" s="111">
        <v>40975</v>
      </c>
      <c r="F156" s="111">
        <v>15500</v>
      </c>
      <c r="G156" s="111">
        <v>1500</v>
      </c>
      <c r="H156" s="121"/>
    </row>
    <row r="157" spans="1:8" s="21" customFormat="1" ht="17.25">
      <c r="A157" s="146" t="s">
        <v>163</v>
      </c>
      <c r="B157" s="147" t="s">
        <v>164</v>
      </c>
      <c r="C157" s="20"/>
      <c r="D157" s="171"/>
      <c r="E157" s="118">
        <v>57109</v>
      </c>
      <c r="F157" s="118">
        <v>36496</v>
      </c>
      <c r="G157" s="118">
        <v>7200</v>
      </c>
      <c r="H157" s="121"/>
    </row>
    <row r="158" spans="1:8" s="21" customFormat="1" ht="16.5">
      <c r="A158" s="148"/>
      <c r="B158" s="149" t="s">
        <v>303</v>
      </c>
      <c r="C158" s="20"/>
      <c r="D158" s="172"/>
      <c r="E158" s="111">
        <v>11237</v>
      </c>
      <c r="F158" s="111">
        <v>8860</v>
      </c>
      <c r="G158" s="111">
        <v>1400</v>
      </c>
      <c r="H158" s="121"/>
    </row>
    <row r="159" spans="1:8" s="21" customFormat="1" ht="33">
      <c r="A159" s="122">
        <v>1</v>
      </c>
      <c r="B159" s="123" t="s">
        <v>30</v>
      </c>
      <c r="C159" s="20" t="s">
        <v>371</v>
      </c>
      <c r="D159" s="122" t="s">
        <v>316</v>
      </c>
      <c r="E159" s="111">
        <v>5835</v>
      </c>
      <c r="F159" s="111">
        <v>4650</v>
      </c>
      <c r="G159" s="111">
        <v>700</v>
      </c>
      <c r="H159" s="121"/>
    </row>
    <row r="160" spans="1:8" s="21" customFormat="1" ht="16.5">
      <c r="A160" s="122" t="s">
        <v>359</v>
      </c>
      <c r="B160" s="123" t="s">
        <v>31</v>
      </c>
      <c r="C160" s="20" t="s">
        <v>371</v>
      </c>
      <c r="D160" s="122" t="s">
        <v>317</v>
      </c>
      <c r="E160" s="111">
        <v>3941</v>
      </c>
      <c r="F160" s="111">
        <v>3410</v>
      </c>
      <c r="G160" s="111">
        <v>200</v>
      </c>
      <c r="H160" s="121"/>
    </row>
    <row r="161" spans="1:8" s="21" customFormat="1" ht="33">
      <c r="A161" s="122" t="s">
        <v>360</v>
      </c>
      <c r="B161" s="123" t="s">
        <v>165</v>
      </c>
      <c r="C161" s="20" t="s">
        <v>371</v>
      </c>
      <c r="D161" s="173" t="s">
        <v>319</v>
      </c>
      <c r="E161" s="111">
        <v>1461</v>
      </c>
      <c r="F161" s="111">
        <v>800</v>
      </c>
      <c r="G161" s="111">
        <v>500</v>
      </c>
      <c r="H161" s="121"/>
    </row>
    <row r="162" spans="1:8" s="21" customFormat="1" ht="16.5">
      <c r="A162" s="148"/>
      <c r="B162" s="149" t="s">
        <v>275</v>
      </c>
      <c r="C162" s="20"/>
      <c r="D162" s="172"/>
      <c r="E162" s="111">
        <v>45872</v>
      </c>
      <c r="F162" s="111">
        <v>27636</v>
      </c>
      <c r="G162" s="111">
        <v>5800</v>
      </c>
      <c r="H162" s="121"/>
    </row>
    <row r="163" spans="1:8" s="21" customFormat="1" ht="16.5">
      <c r="A163" s="122" t="s">
        <v>368</v>
      </c>
      <c r="B163" s="123" t="s">
        <v>166</v>
      </c>
      <c r="C163" s="20" t="s">
        <v>371</v>
      </c>
      <c r="D163" s="173" t="s">
        <v>319</v>
      </c>
      <c r="E163" s="111">
        <v>2459</v>
      </c>
      <c r="F163" s="111">
        <v>850</v>
      </c>
      <c r="G163" s="111">
        <v>800</v>
      </c>
      <c r="H163" s="121"/>
    </row>
    <row r="164" spans="1:8" s="21" customFormat="1" ht="16.5">
      <c r="A164" s="122" t="s">
        <v>359</v>
      </c>
      <c r="B164" s="123" t="s">
        <v>167</v>
      </c>
      <c r="C164" s="20" t="s">
        <v>371</v>
      </c>
      <c r="D164" s="173"/>
      <c r="E164" s="111">
        <v>43413</v>
      </c>
      <c r="F164" s="111">
        <v>26786</v>
      </c>
      <c r="G164" s="111">
        <v>5000</v>
      </c>
      <c r="H164" s="121"/>
    </row>
    <row r="165" spans="1:8" s="21" customFormat="1" ht="17.25">
      <c r="A165" s="146" t="s">
        <v>294</v>
      </c>
      <c r="B165" s="147" t="s">
        <v>28</v>
      </c>
      <c r="C165" s="20"/>
      <c r="D165" s="172"/>
      <c r="E165" s="118">
        <v>16265</v>
      </c>
      <c r="F165" s="118">
        <v>6866</v>
      </c>
      <c r="G165" s="118">
        <v>5200</v>
      </c>
      <c r="H165" s="121"/>
    </row>
    <row r="166" spans="1:8" s="21" customFormat="1" ht="16.5">
      <c r="A166" s="150"/>
      <c r="B166" s="149" t="s">
        <v>274</v>
      </c>
      <c r="C166" s="20"/>
      <c r="D166" s="174"/>
      <c r="E166" s="111">
        <v>6300</v>
      </c>
      <c r="F166" s="111">
        <v>4300</v>
      </c>
      <c r="G166" s="111">
        <v>1700</v>
      </c>
      <c r="H166" s="121"/>
    </row>
    <row r="167" spans="1:8" s="21" customFormat="1" ht="16.5">
      <c r="A167" s="122" t="s">
        <v>368</v>
      </c>
      <c r="B167" s="123" t="s">
        <v>168</v>
      </c>
      <c r="C167" s="20" t="s">
        <v>371</v>
      </c>
      <c r="D167" s="122" t="s">
        <v>318</v>
      </c>
      <c r="E167" s="111">
        <v>6300</v>
      </c>
      <c r="F167" s="111">
        <v>4300</v>
      </c>
      <c r="G167" s="111">
        <v>1700</v>
      </c>
      <c r="H167" s="121"/>
    </row>
    <row r="168" spans="1:8" s="21" customFormat="1" ht="17.25">
      <c r="A168" s="22"/>
      <c r="B168" s="119" t="s">
        <v>275</v>
      </c>
      <c r="C168" s="20"/>
      <c r="D168" s="22"/>
      <c r="E168" s="111">
        <v>6234</v>
      </c>
      <c r="F168" s="111">
        <v>2546</v>
      </c>
      <c r="G168" s="111">
        <v>2214</v>
      </c>
      <c r="H168" s="121"/>
    </row>
    <row r="169" spans="1:8" s="21" customFormat="1" ht="33">
      <c r="A169" s="151" t="s">
        <v>368</v>
      </c>
      <c r="B169" s="152" t="s">
        <v>169</v>
      </c>
      <c r="C169" s="20" t="s">
        <v>371</v>
      </c>
      <c r="D169" s="175" t="s">
        <v>344</v>
      </c>
      <c r="E169" s="111">
        <v>6234</v>
      </c>
      <c r="F169" s="111">
        <v>2546</v>
      </c>
      <c r="G169" s="111">
        <v>2214</v>
      </c>
      <c r="H169" s="121"/>
    </row>
    <row r="170" spans="1:8" s="21" customFormat="1" ht="17.25">
      <c r="A170" s="148"/>
      <c r="B170" s="153" t="s">
        <v>279</v>
      </c>
      <c r="C170" s="20"/>
      <c r="D170" s="176"/>
      <c r="E170" s="111">
        <v>3731</v>
      </c>
      <c r="F170" s="111">
        <v>20</v>
      </c>
      <c r="G170" s="111">
        <v>1286</v>
      </c>
      <c r="H170" s="121"/>
    </row>
    <row r="171" spans="1:8" s="21" customFormat="1" ht="16.5">
      <c r="A171" s="129">
        <v>1</v>
      </c>
      <c r="B171" s="154" t="s">
        <v>170</v>
      </c>
      <c r="C171" s="20" t="s">
        <v>371</v>
      </c>
      <c r="D171" s="174"/>
      <c r="E171" s="111">
        <v>3731</v>
      </c>
      <c r="F171" s="111">
        <v>20</v>
      </c>
      <c r="G171" s="111">
        <v>1286</v>
      </c>
      <c r="H171" s="121"/>
    </row>
    <row r="172" spans="1:8" s="21" customFormat="1" ht="16.5">
      <c r="A172" s="113" t="s">
        <v>370</v>
      </c>
      <c r="B172" s="113" t="s">
        <v>212</v>
      </c>
      <c r="C172" s="20"/>
      <c r="D172" s="114"/>
      <c r="E172" s="115">
        <v>1346998</v>
      </c>
      <c r="F172" s="115">
        <v>86722</v>
      </c>
      <c r="G172" s="115">
        <v>50000</v>
      </c>
      <c r="H172" s="121"/>
    </row>
    <row r="173" spans="1:8" s="21" customFormat="1" ht="16.5">
      <c r="A173" s="155" t="s">
        <v>257</v>
      </c>
      <c r="B173" s="156" t="s">
        <v>176</v>
      </c>
      <c r="C173" s="20"/>
      <c r="D173" s="177"/>
      <c r="E173" s="111">
        <v>936586</v>
      </c>
      <c r="F173" s="111"/>
      <c r="G173" s="111">
        <v>15000</v>
      </c>
      <c r="H173" s="121"/>
    </row>
    <row r="174" spans="1:8" s="21" customFormat="1" ht="17.25">
      <c r="A174" s="157"/>
      <c r="B174" s="147" t="s">
        <v>275</v>
      </c>
      <c r="C174" s="20"/>
      <c r="D174" s="146"/>
      <c r="E174" s="111"/>
      <c r="F174" s="111"/>
      <c r="G174" s="111">
        <v>15000</v>
      </c>
      <c r="H174" s="121"/>
    </row>
    <row r="175" spans="1:8" s="21" customFormat="1" ht="16.5">
      <c r="A175" s="122" t="s">
        <v>368</v>
      </c>
      <c r="B175" s="123" t="s">
        <v>424</v>
      </c>
      <c r="C175" s="20"/>
      <c r="D175" s="122" t="s">
        <v>318</v>
      </c>
      <c r="E175" s="111">
        <v>936586</v>
      </c>
      <c r="F175" s="111"/>
      <c r="G175" s="111">
        <v>15000</v>
      </c>
      <c r="H175" s="121"/>
    </row>
    <row r="176" spans="1:8" s="21" customFormat="1" ht="16.5">
      <c r="A176" s="136" t="s">
        <v>258</v>
      </c>
      <c r="B176" s="137" t="s">
        <v>177</v>
      </c>
      <c r="C176" s="20"/>
      <c r="D176" s="136"/>
      <c r="E176" s="111">
        <v>169390</v>
      </c>
      <c r="F176" s="111"/>
      <c r="G176" s="111">
        <v>20000</v>
      </c>
      <c r="H176" s="121"/>
    </row>
    <row r="177" spans="1:8" s="21" customFormat="1" ht="16.5">
      <c r="A177" s="122" t="s">
        <v>368</v>
      </c>
      <c r="B177" s="123" t="s">
        <v>178</v>
      </c>
      <c r="C177" s="20"/>
      <c r="D177" s="122"/>
      <c r="E177" s="111"/>
      <c r="F177" s="111"/>
      <c r="G177" s="111">
        <v>10000</v>
      </c>
      <c r="H177" s="121"/>
    </row>
    <row r="178" spans="1:8" s="21" customFormat="1" ht="33">
      <c r="A178" s="125" t="s">
        <v>359</v>
      </c>
      <c r="B178" s="126" t="s">
        <v>179</v>
      </c>
      <c r="C178" s="20"/>
      <c r="D178" s="125" t="s">
        <v>197</v>
      </c>
      <c r="E178" s="111">
        <v>169390</v>
      </c>
      <c r="F178" s="111"/>
      <c r="G178" s="111">
        <v>10000</v>
      </c>
      <c r="H178" s="121"/>
    </row>
    <row r="179" spans="1:8" s="21" customFormat="1" ht="16.5">
      <c r="A179" s="155" t="s">
        <v>79</v>
      </c>
      <c r="B179" s="158" t="s">
        <v>180</v>
      </c>
      <c r="C179" s="20"/>
      <c r="D179" s="178"/>
      <c r="E179" s="111">
        <v>241022</v>
      </c>
      <c r="F179" s="111">
        <v>86722</v>
      </c>
      <c r="G179" s="111">
        <v>15000</v>
      </c>
      <c r="H179" s="121"/>
    </row>
    <row r="180" spans="1:8" s="21" customFormat="1" ht="16.5">
      <c r="A180" s="124"/>
      <c r="B180" s="119" t="s">
        <v>270</v>
      </c>
      <c r="C180" s="20"/>
      <c r="D180" s="124"/>
      <c r="E180" s="111">
        <v>60020</v>
      </c>
      <c r="F180" s="111">
        <v>15910</v>
      </c>
      <c r="G180" s="111">
        <v>5700</v>
      </c>
      <c r="H180" s="121"/>
    </row>
    <row r="181" spans="1:8" s="21" customFormat="1" ht="49.5">
      <c r="A181" s="122" t="s">
        <v>368</v>
      </c>
      <c r="B181" s="123" t="s">
        <v>271</v>
      </c>
      <c r="C181" s="20"/>
      <c r="D181" s="122" t="s">
        <v>317</v>
      </c>
      <c r="E181" s="111">
        <v>37443</v>
      </c>
      <c r="F181" s="111">
        <v>5410</v>
      </c>
      <c r="G181" s="111">
        <v>3200</v>
      </c>
      <c r="H181" s="121"/>
    </row>
    <row r="182" spans="1:8" s="21" customFormat="1" ht="33">
      <c r="A182" s="122" t="s">
        <v>359</v>
      </c>
      <c r="B182" s="123" t="s">
        <v>272</v>
      </c>
      <c r="C182" s="20"/>
      <c r="D182" s="122" t="s">
        <v>317</v>
      </c>
      <c r="E182" s="111">
        <v>22577</v>
      </c>
      <c r="F182" s="111">
        <v>10500</v>
      </c>
      <c r="G182" s="111">
        <v>2500</v>
      </c>
      <c r="H182" s="234"/>
    </row>
    <row r="183" spans="1:8" s="21" customFormat="1" ht="16.5">
      <c r="A183" s="124"/>
      <c r="B183" s="119" t="s">
        <v>15</v>
      </c>
      <c r="C183" s="20"/>
      <c r="D183" s="124"/>
      <c r="E183" s="232">
        <v>10200</v>
      </c>
      <c r="F183" s="232">
        <v>2500</v>
      </c>
      <c r="G183" s="232">
        <v>1200</v>
      </c>
      <c r="H183" s="234"/>
    </row>
    <row r="184" spans="1:8" s="21" customFormat="1" ht="49.5">
      <c r="A184" s="122" t="s">
        <v>368</v>
      </c>
      <c r="B184" s="123" t="s">
        <v>181</v>
      </c>
      <c r="C184" s="20"/>
      <c r="D184" s="122" t="s">
        <v>319</v>
      </c>
      <c r="E184" s="111">
        <v>6000</v>
      </c>
      <c r="F184" s="111">
        <v>500</v>
      </c>
      <c r="G184" s="111">
        <v>500</v>
      </c>
      <c r="H184" s="234"/>
    </row>
    <row r="185" spans="1:8" s="21" customFormat="1" ht="33">
      <c r="A185" s="122" t="s">
        <v>359</v>
      </c>
      <c r="B185" s="123" t="s">
        <v>182</v>
      </c>
      <c r="C185" s="20"/>
      <c r="D185" s="122" t="s">
        <v>319</v>
      </c>
      <c r="E185" s="111">
        <v>2200</v>
      </c>
      <c r="F185" s="111">
        <v>2000</v>
      </c>
      <c r="G185" s="111">
        <v>200</v>
      </c>
      <c r="H185" s="234"/>
    </row>
    <row r="186" spans="1:8" s="21" customFormat="1" ht="49.5">
      <c r="A186" s="122" t="s">
        <v>360</v>
      </c>
      <c r="B186" s="123" t="s">
        <v>183</v>
      </c>
      <c r="C186" s="20"/>
      <c r="D186" s="122" t="s">
        <v>197</v>
      </c>
      <c r="E186" s="111">
        <v>2000</v>
      </c>
      <c r="F186" s="111">
        <v>0</v>
      </c>
      <c r="G186" s="111">
        <v>500</v>
      </c>
      <c r="H186" s="234"/>
    </row>
    <row r="187" spans="1:8" s="21" customFormat="1" ht="16.5">
      <c r="A187" s="124"/>
      <c r="B187" s="119" t="s">
        <v>184</v>
      </c>
      <c r="C187" s="20"/>
      <c r="D187" s="124"/>
      <c r="E187" s="232">
        <v>53229</v>
      </c>
      <c r="F187" s="232">
        <v>15000</v>
      </c>
      <c r="G187" s="232">
        <v>2200</v>
      </c>
      <c r="H187" s="234"/>
    </row>
    <row r="188" spans="1:8" s="21" customFormat="1" ht="49.5">
      <c r="A188" s="122" t="s">
        <v>368</v>
      </c>
      <c r="B188" s="123" t="s">
        <v>185</v>
      </c>
      <c r="C188" s="20"/>
      <c r="D188" s="122" t="s">
        <v>318</v>
      </c>
      <c r="E188" s="111">
        <v>50741</v>
      </c>
      <c r="F188" s="111">
        <v>15000</v>
      </c>
      <c r="G188" s="111">
        <v>2000</v>
      </c>
      <c r="H188" s="234"/>
    </row>
    <row r="189" spans="1:8" s="21" customFormat="1" ht="33">
      <c r="A189" s="122" t="s">
        <v>359</v>
      </c>
      <c r="B189" s="123" t="s">
        <v>186</v>
      </c>
      <c r="C189" s="20"/>
      <c r="D189" s="122" t="s">
        <v>318</v>
      </c>
      <c r="E189" s="111">
        <v>2488</v>
      </c>
      <c r="F189" s="111">
        <v>0</v>
      </c>
      <c r="G189" s="111">
        <v>200</v>
      </c>
      <c r="H189" s="234"/>
    </row>
    <row r="190" spans="1:8" s="21" customFormat="1" ht="16.5">
      <c r="A190" s="124"/>
      <c r="B190" s="119" t="s">
        <v>29</v>
      </c>
      <c r="C190" s="20"/>
      <c r="D190" s="124"/>
      <c r="E190" s="232">
        <v>51540</v>
      </c>
      <c r="F190" s="232">
        <v>9000</v>
      </c>
      <c r="G190" s="232">
        <v>500</v>
      </c>
      <c r="H190" s="234"/>
    </row>
    <row r="191" spans="1:8" s="21" customFormat="1" ht="49.5">
      <c r="A191" s="122" t="s">
        <v>368</v>
      </c>
      <c r="B191" s="123" t="s">
        <v>187</v>
      </c>
      <c r="C191" s="20"/>
      <c r="D191" s="122" t="s">
        <v>321</v>
      </c>
      <c r="E191" s="111">
        <v>51540</v>
      </c>
      <c r="F191" s="111">
        <v>9000</v>
      </c>
      <c r="G191" s="111">
        <v>500</v>
      </c>
      <c r="H191" s="234"/>
    </row>
    <row r="192" spans="1:8" s="21" customFormat="1" ht="16.5">
      <c r="A192" s="124"/>
      <c r="B192" s="119" t="s">
        <v>354</v>
      </c>
      <c r="C192" s="20"/>
      <c r="D192" s="124"/>
      <c r="E192" s="232">
        <v>8000</v>
      </c>
      <c r="F192" s="232">
        <v>1758</v>
      </c>
      <c r="G192" s="232">
        <v>1350</v>
      </c>
      <c r="H192" s="234"/>
    </row>
    <row r="193" spans="1:8" s="21" customFormat="1" ht="33">
      <c r="A193" s="122" t="s">
        <v>368</v>
      </c>
      <c r="B193" s="123" t="s">
        <v>188</v>
      </c>
      <c r="C193" s="20"/>
      <c r="D193" s="122"/>
      <c r="E193" s="111">
        <v>3000</v>
      </c>
      <c r="F193" s="111">
        <v>1758</v>
      </c>
      <c r="G193" s="111">
        <v>350</v>
      </c>
      <c r="H193" s="234"/>
    </row>
    <row r="194" spans="1:8" s="21" customFormat="1" ht="16.5">
      <c r="A194" s="122" t="s">
        <v>359</v>
      </c>
      <c r="B194" s="123" t="s">
        <v>189</v>
      </c>
      <c r="C194" s="20"/>
      <c r="D194" s="122"/>
      <c r="E194" s="111">
        <v>5000</v>
      </c>
      <c r="F194" s="111">
        <v>0</v>
      </c>
      <c r="G194" s="111">
        <v>1000</v>
      </c>
      <c r="H194" s="234"/>
    </row>
    <row r="195" spans="1:8" s="21" customFormat="1" ht="16.5">
      <c r="A195" s="124"/>
      <c r="B195" s="119" t="s">
        <v>8</v>
      </c>
      <c r="C195" s="20"/>
      <c r="D195" s="124"/>
      <c r="E195" s="232">
        <v>18240</v>
      </c>
      <c r="F195" s="232">
        <v>15293</v>
      </c>
      <c r="G195" s="232">
        <v>1050</v>
      </c>
      <c r="H195" s="234"/>
    </row>
    <row r="196" spans="1:8" s="21" customFormat="1" ht="33">
      <c r="A196" s="122" t="s">
        <v>368</v>
      </c>
      <c r="B196" s="123" t="s">
        <v>190</v>
      </c>
      <c r="C196" s="20"/>
      <c r="D196" s="122"/>
      <c r="E196" s="111">
        <v>2240</v>
      </c>
      <c r="F196" s="111">
        <v>500</v>
      </c>
      <c r="G196" s="111">
        <v>950</v>
      </c>
      <c r="H196" s="234"/>
    </row>
    <row r="197" spans="1:8" s="21" customFormat="1" ht="33">
      <c r="A197" s="122">
        <v>2</v>
      </c>
      <c r="B197" s="123" t="s">
        <v>191</v>
      </c>
      <c r="C197" s="20"/>
      <c r="D197" s="122" t="s">
        <v>318</v>
      </c>
      <c r="E197" s="111">
        <v>16000</v>
      </c>
      <c r="F197" s="111">
        <v>14793</v>
      </c>
      <c r="G197" s="111">
        <v>100</v>
      </c>
      <c r="H197" s="234"/>
    </row>
    <row r="198" spans="1:8" s="21" customFormat="1" ht="16.5">
      <c r="A198" s="124"/>
      <c r="B198" s="119" t="s">
        <v>136</v>
      </c>
      <c r="C198" s="20"/>
      <c r="D198" s="124"/>
      <c r="E198" s="232">
        <v>39793</v>
      </c>
      <c r="F198" s="232">
        <v>27261</v>
      </c>
      <c r="G198" s="232">
        <v>3000</v>
      </c>
      <c r="H198" s="234"/>
    </row>
    <row r="199" spans="1:8" s="21" customFormat="1" ht="33">
      <c r="A199" s="122" t="s">
        <v>368</v>
      </c>
      <c r="B199" s="123" t="s">
        <v>192</v>
      </c>
      <c r="C199" s="20"/>
      <c r="D199" s="122" t="s">
        <v>318</v>
      </c>
      <c r="E199" s="111">
        <v>8371</v>
      </c>
      <c r="F199" s="111">
        <v>5000</v>
      </c>
      <c r="G199" s="111">
        <v>2000</v>
      </c>
      <c r="H199" s="234"/>
    </row>
    <row r="200" spans="1:8" s="21" customFormat="1" ht="33">
      <c r="A200" s="122" t="s">
        <v>359</v>
      </c>
      <c r="B200" s="123" t="s">
        <v>193</v>
      </c>
      <c r="C200" s="20"/>
      <c r="D200" s="122" t="s">
        <v>320</v>
      </c>
      <c r="E200" s="111">
        <v>31422</v>
      </c>
      <c r="F200" s="111">
        <v>22261</v>
      </c>
      <c r="G200" s="111">
        <v>1000</v>
      </c>
      <c r="H200" s="234"/>
    </row>
    <row r="201" spans="1:8" s="21" customFormat="1" ht="33">
      <c r="A201" s="136" t="s">
        <v>369</v>
      </c>
      <c r="B201" s="112" t="s">
        <v>77</v>
      </c>
      <c r="C201" s="20"/>
      <c r="D201" s="122"/>
      <c r="E201" s="227">
        <f>E202</f>
        <v>4678923</v>
      </c>
      <c r="F201" s="227">
        <f>F202</f>
        <v>1035374</v>
      </c>
      <c r="G201" s="227">
        <f>G202</f>
        <v>460000</v>
      </c>
      <c r="H201" s="227"/>
    </row>
    <row r="202" spans="1:8" ht="33">
      <c r="A202" s="112" t="s">
        <v>13</v>
      </c>
      <c r="B202" s="112" t="s">
        <v>78</v>
      </c>
      <c r="C202" s="112"/>
      <c r="D202" s="101"/>
      <c r="E202" s="102">
        <f>E203+E229+E239+E253+E259+E266+E271+E274+E280+E284+E287+E294+E303+E318++E331+E338+E341+E346+E349</f>
        <v>4678923</v>
      </c>
      <c r="F202" s="102">
        <f>F203+F229+F239+F253+F259+F266+F271+F274+F280+F284+F287+F294+F303+F318+F331+F338+F341+F346+F349</f>
        <v>1035374</v>
      </c>
      <c r="G202" s="102">
        <f>G203+G229+G239+G253+G259+G266+G271+G274+G280+G284+G287+G294+G303+G318+G331+G338+G341+G346+G349</f>
        <v>460000</v>
      </c>
      <c r="H202" s="121"/>
    </row>
    <row r="203" spans="1:8" ht="33">
      <c r="A203" s="25" t="s">
        <v>356</v>
      </c>
      <c r="B203" s="26" t="s">
        <v>326</v>
      </c>
      <c r="C203" s="26"/>
      <c r="D203" s="27"/>
      <c r="E203" s="180">
        <f>E204+E206</f>
        <v>761130</v>
      </c>
      <c r="F203" s="180">
        <f>F204+F206</f>
        <v>130502</v>
      </c>
      <c r="G203" s="180">
        <f>G204+G206</f>
        <v>119000</v>
      </c>
      <c r="H203" s="121"/>
    </row>
    <row r="204" spans="1:8" ht="16.5">
      <c r="A204" s="25" t="s">
        <v>374</v>
      </c>
      <c r="B204" s="28" t="s">
        <v>420</v>
      </c>
      <c r="C204" s="28"/>
      <c r="D204" s="27"/>
      <c r="E204" s="180">
        <f>E205</f>
        <v>78100</v>
      </c>
      <c r="F204" s="180">
        <f>F205</f>
        <v>52100</v>
      </c>
      <c r="G204" s="180">
        <f>G205</f>
        <v>7000</v>
      </c>
      <c r="H204" s="121"/>
    </row>
    <row r="205" spans="1:8" ht="49.5">
      <c r="A205" s="30" t="s">
        <v>368</v>
      </c>
      <c r="B205" s="19" t="s">
        <v>421</v>
      </c>
      <c r="C205" s="20" t="s">
        <v>369</v>
      </c>
      <c r="D205" s="20" t="s">
        <v>343</v>
      </c>
      <c r="E205" s="181">
        <v>78100</v>
      </c>
      <c r="F205" s="29">
        <v>52100</v>
      </c>
      <c r="G205" s="181">
        <v>7000</v>
      </c>
      <c r="H205" s="121"/>
    </row>
    <row r="206" spans="1:8" ht="33">
      <c r="A206" s="25" t="s">
        <v>375</v>
      </c>
      <c r="B206" s="28" t="s">
        <v>422</v>
      </c>
      <c r="C206" s="20"/>
      <c r="D206" s="27"/>
      <c r="E206" s="180">
        <f>E207+E208+E209+E210+E211+E228</f>
        <v>683030</v>
      </c>
      <c r="F206" s="180">
        <f>F207+F208+F209+F210+F211+F228</f>
        <v>78402</v>
      </c>
      <c r="G206" s="180">
        <f>G207+G208+G209+G210+G211+G228</f>
        <v>112000</v>
      </c>
      <c r="H206" s="121"/>
    </row>
    <row r="207" spans="1:8" ht="33">
      <c r="A207" s="30" t="s">
        <v>368</v>
      </c>
      <c r="B207" s="19" t="s">
        <v>423</v>
      </c>
      <c r="C207" s="20" t="s">
        <v>369</v>
      </c>
      <c r="D207" s="20" t="s">
        <v>490</v>
      </c>
      <c r="E207" s="181">
        <v>110000</v>
      </c>
      <c r="F207" s="29">
        <v>38982</v>
      </c>
      <c r="G207" s="181">
        <v>5000</v>
      </c>
      <c r="H207" s="121"/>
    </row>
    <row r="208" spans="1:8" ht="33">
      <c r="A208" s="30" t="s">
        <v>359</v>
      </c>
      <c r="B208" s="31" t="s">
        <v>492</v>
      </c>
      <c r="C208" s="20" t="s">
        <v>369</v>
      </c>
      <c r="D208" s="20" t="s">
        <v>342</v>
      </c>
      <c r="E208" s="181">
        <v>75280</v>
      </c>
      <c r="F208" s="29">
        <v>23200</v>
      </c>
      <c r="G208" s="181">
        <v>2000</v>
      </c>
      <c r="H208" s="121"/>
    </row>
    <row r="209" spans="1:8" ht="33">
      <c r="A209" s="30" t="s">
        <v>360</v>
      </c>
      <c r="B209" s="33" t="s">
        <v>424</v>
      </c>
      <c r="C209" s="20" t="s">
        <v>369</v>
      </c>
      <c r="D209" s="20" t="s">
        <v>342</v>
      </c>
      <c r="E209" s="181">
        <v>280000</v>
      </c>
      <c r="F209" s="29">
        <v>7620</v>
      </c>
      <c r="G209" s="181">
        <v>50000</v>
      </c>
      <c r="H209" s="121"/>
    </row>
    <row r="210" spans="1:8" ht="33">
      <c r="A210" s="30" t="s">
        <v>361</v>
      </c>
      <c r="B210" s="34" t="s">
        <v>425</v>
      </c>
      <c r="C210" s="20" t="s">
        <v>369</v>
      </c>
      <c r="D210" s="20" t="s">
        <v>288</v>
      </c>
      <c r="E210" s="181">
        <v>190000</v>
      </c>
      <c r="F210" s="29"/>
      <c r="G210" s="181">
        <v>30000</v>
      </c>
      <c r="H210" s="121"/>
    </row>
    <row r="211" spans="1:8" ht="33">
      <c r="A211" s="35">
        <v>5</v>
      </c>
      <c r="B211" s="36" t="s">
        <v>328</v>
      </c>
      <c r="C211" s="20" t="s">
        <v>369</v>
      </c>
      <c r="D211" s="37"/>
      <c r="E211" s="181"/>
      <c r="F211" s="29"/>
      <c r="G211" s="181">
        <f>G212+G216+G221+G224</f>
        <v>20000</v>
      </c>
      <c r="H211" s="121"/>
    </row>
    <row r="212" spans="1:8" ht="16.5">
      <c r="A212" s="38" t="s">
        <v>426</v>
      </c>
      <c r="B212" s="39" t="s">
        <v>427</v>
      </c>
      <c r="C212" s="20"/>
      <c r="D212" s="40"/>
      <c r="E212" s="181">
        <f>E213+E214+E215</f>
        <v>35472</v>
      </c>
      <c r="F212" s="29">
        <f>F213+F214+F215</f>
        <v>27573</v>
      </c>
      <c r="G212" s="181">
        <f>SUM(G213:G215)</f>
        <v>4700</v>
      </c>
      <c r="H212" s="121"/>
    </row>
    <row r="213" spans="1:8" ht="33">
      <c r="A213" s="35" t="s">
        <v>322</v>
      </c>
      <c r="B213" s="36" t="s">
        <v>428</v>
      </c>
      <c r="C213" s="20"/>
      <c r="D213" s="37" t="s">
        <v>504</v>
      </c>
      <c r="E213" s="181">
        <v>20344</v>
      </c>
      <c r="F213" s="29">
        <v>15023</v>
      </c>
      <c r="G213" s="181">
        <v>3000</v>
      </c>
      <c r="H213" s="121"/>
    </row>
    <row r="214" spans="1:8" ht="33">
      <c r="A214" s="35" t="s">
        <v>323</v>
      </c>
      <c r="B214" s="34" t="s">
        <v>429</v>
      </c>
      <c r="C214" s="20"/>
      <c r="D214" s="20" t="s">
        <v>373</v>
      </c>
      <c r="E214" s="181">
        <v>5323</v>
      </c>
      <c r="F214" s="29">
        <v>3900</v>
      </c>
      <c r="G214" s="181">
        <v>1000</v>
      </c>
      <c r="H214" s="121"/>
    </row>
    <row r="215" spans="1:8" ht="33">
      <c r="A215" s="35" t="s">
        <v>324</v>
      </c>
      <c r="B215" s="36" t="s">
        <v>247</v>
      </c>
      <c r="C215" s="20"/>
      <c r="D215" s="37" t="s">
        <v>489</v>
      </c>
      <c r="E215" s="181">
        <v>9805</v>
      </c>
      <c r="F215" s="29">
        <v>8650</v>
      </c>
      <c r="G215" s="181">
        <v>700</v>
      </c>
      <c r="H215" s="121"/>
    </row>
    <row r="216" spans="1:8" ht="16.5">
      <c r="A216" s="38" t="s">
        <v>430</v>
      </c>
      <c r="B216" s="39" t="s">
        <v>275</v>
      </c>
      <c r="C216" s="20"/>
      <c r="D216" s="40"/>
      <c r="E216" s="181">
        <f>E218+E220+E219</f>
        <v>39839</v>
      </c>
      <c r="F216" s="29">
        <f>F218+F220+F219</f>
        <v>14430</v>
      </c>
      <c r="G216" s="181">
        <f>SUM(G217:G220)</f>
        <v>10800</v>
      </c>
      <c r="H216" s="121"/>
    </row>
    <row r="217" spans="1:8" ht="33">
      <c r="A217" s="35" t="s">
        <v>322</v>
      </c>
      <c r="B217" s="36" t="s">
        <v>431</v>
      </c>
      <c r="C217" s="20"/>
      <c r="D217" s="37" t="s">
        <v>349</v>
      </c>
      <c r="E217" s="181" t="s">
        <v>290</v>
      </c>
      <c r="F217" s="29"/>
      <c r="G217" s="181" t="s">
        <v>290</v>
      </c>
      <c r="H217" s="121"/>
    </row>
    <row r="218" spans="1:8" ht="33">
      <c r="A218" s="41" t="s">
        <v>350</v>
      </c>
      <c r="B218" s="34" t="s">
        <v>432</v>
      </c>
      <c r="C218" s="20"/>
      <c r="D218" s="20" t="s">
        <v>406</v>
      </c>
      <c r="E218" s="181">
        <v>9955</v>
      </c>
      <c r="F218" s="29">
        <v>4900</v>
      </c>
      <c r="G218" s="181">
        <v>3000</v>
      </c>
      <c r="H218" s="121"/>
    </row>
    <row r="219" spans="1:8" ht="33">
      <c r="A219" s="41" t="s">
        <v>350</v>
      </c>
      <c r="B219" s="36" t="s">
        <v>433</v>
      </c>
      <c r="C219" s="20"/>
      <c r="D219" s="37" t="s">
        <v>344</v>
      </c>
      <c r="E219" s="181">
        <v>21709</v>
      </c>
      <c r="F219" s="29">
        <v>6750</v>
      </c>
      <c r="G219" s="181">
        <v>6500</v>
      </c>
      <c r="H219" s="121"/>
    </row>
    <row r="220" spans="1:8" ht="33">
      <c r="A220" s="35" t="s">
        <v>323</v>
      </c>
      <c r="B220" s="34" t="s">
        <v>434</v>
      </c>
      <c r="C220" s="20"/>
      <c r="D220" s="20" t="s">
        <v>406</v>
      </c>
      <c r="E220" s="181">
        <v>8175</v>
      </c>
      <c r="F220" s="29">
        <v>2780</v>
      </c>
      <c r="G220" s="181">
        <v>1300</v>
      </c>
      <c r="H220" s="121"/>
    </row>
    <row r="221" spans="1:8" ht="16.5">
      <c r="A221" s="42" t="s">
        <v>435</v>
      </c>
      <c r="B221" s="43" t="s">
        <v>436</v>
      </c>
      <c r="C221" s="20"/>
      <c r="D221" s="42"/>
      <c r="E221" s="181">
        <f>SUM(E222:E223)</f>
        <v>12036</v>
      </c>
      <c r="F221" s="29">
        <f>SUM(F222:F223)</f>
        <v>300</v>
      </c>
      <c r="G221" s="181">
        <f>SUM(G222:G223)</f>
        <v>4300</v>
      </c>
      <c r="H221" s="121"/>
    </row>
    <row r="222" spans="1:8" ht="33">
      <c r="A222" s="35" t="s">
        <v>322</v>
      </c>
      <c r="B222" s="34" t="s">
        <v>431</v>
      </c>
      <c r="C222" s="20"/>
      <c r="D222" s="20" t="s">
        <v>349</v>
      </c>
      <c r="E222" s="181"/>
      <c r="F222" s="29"/>
      <c r="G222" s="181" t="s">
        <v>290</v>
      </c>
      <c r="H222" s="121"/>
    </row>
    <row r="223" spans="1:8" ht="33">
      <c r="A223" s="41" t="s">
        <v>350</v>
      </c>
      <c r="B223" s="36" t="s">
        <v>437</v>
      </c>
      <c r="C223" s="20"/>
      <c r="D223" s="37" t="s">
        <v>397</v>
      </c>
      <c r="E223" s="181">
        <v>12036</v>
      </c>
      <c r="F223" s="29">
        <v>300</v>
      </c>
      <c r="G223" s="181">
        <v>4300</v>
      </c>
      <c r="H223" s="121"/>
    </row>
    <row r="224" spans="1:8" ht="16.5">
      <c r="A224" s="38" t="s">
        <v>438</v>
      </c>
      <c r="B224" s="39" t="s">
        <v>439</v>
      </c>
      <c r="C224" s="20"/>
      <c r="D224" s="40"/>
      <c r="E224" s="181">
        <f>E226+E227</f>
        <v>25353</v>
      </c>
      <c r="F224" s="29"/>
      <c r="G224" s="181">
        <f>G226+G227</f>
        <v>200</v>
      </c>
      <c r="H224" s="121"/>
    </row>
    <row r="225" spans="1:8" ht="33">
      <c r="A225" s="35" t="s">
        <v>322</v>
      </c>
      <c r="B225" s="36" t="s">
        <v>431</v>
      </c>
      <c r="C225" s="20"/>
      <c r="D225" s="37" t="s">
        <v>349</v>
      </c>
      <c r="E225" s="181"/>
      <c r="F225" s="29"/>
      <c r="G225" s="181"/>
      <c r="H225" s="121"/>
    </row>
    <row r="226" spans="1:8" ht="33">
      <c r="A226" s="41" t="s">
        <v>350</v>
      </c>
      <c r="B226" s="34" t="s">
        <v>440</v>
      </c>
      <c r="C226" s="20"/>
      <c r="D226" s="20" t="s">
        <v>485</v>
      </c>
      <c r="E226" s="181">
        <v>7566</v>
      </c>
      <c r="F226" s="29" t="s">
        <v>290</v>
      </c>
      <c r="G226" s="181">
        <v>100</v>
      </c>
      <c r="H226" s="121"/>
    </row>
    <row r="227" spans="1:8" ht="33">
      <c r="A227" s="41" t="s">
        <v>350</v>
      </c>
      <c r="B227" s="36" t="s">
        <v>441</v>
      </c>
      <c r="C227" s="20"/>
      <c r="D227" s="37" t="s">
        <v>485</v>
      </c>
      <c r="E227" s="181">
        <v>17787</v>
      </c>
      <c r="F227" s="29" t="s">
        <v>290</v>
      </c>
      <c r="G227" s="181">
        <v>100</v>
      </c>
      <c r="H227" s="121"/>
    </row>
    <row r="228" spans="1:8" ht="33">
      <c r="A228" s="30" t="s">
        <v>368</v>
      </c>
      <c r="B228" s="44" t="s">
        <v>327</v>
      </c>
      <c r="C228" s="20" t="s">
        <v>371</v>
      </c>
      <c r="D228" s="20" t="s">
        <v>344</v>
      </c>
      <c r="E228" s="181">
        <v>27750</v>
      </c>
      <c r="F228" s="29">
        <v>8600</v>
      </c>
      <c r="G228" s="181">
        <v>5000</v>
      </c>
      <c r="H228" s="121"/>
    </row>
    <row r="229" spans="1:8" ht="49.5">
      <c r="A229" s="45" t="s">
        <v>357</v>
      </c>
      <c r="B229" s="46" t="s">
        <v>391</v>
      </c>
      <c r="C229" s="20"/>
      <c r="D229" s="47"/>
      <c r="E229" s="180">
        <f>E230+E237</f>
        <v>1505538</v>
      </c>
      <c r="F229" s="180">
        <f>F230+F237</f>
        <v>181632</v>
      </c>
      <c r="G229" s="180">
        <f>G230+G237</f>
        <v>40000</v>
      </c>
      <c r="H229" s="121"/>
    </row>
    <row r="230" spans="1:8" ht="16.5">
      <c r="A230" s="25" t="s">
        <v>374</v>
      </c>
      <c r="B230" s="28" t="s">
        <v>420</v>
      </c>
      <c r="C230" s="20"/>
      <c r="D230" s="27"/>
      <c r="E230" s="180">
        <f>SUM(E231:E233)</f>
        <v>1170000</v>
      </c>
      <c r="F230" s="180">
        <f>SUM(F231:F233)</f>
        <v>111532</v>
      </c>
      <c r="G230" s="180">
        <f>SUM(G231:G233)</f>
        <v>37000</v>
      </c>
      <c r="H230" s="121"/>
    </row>
    <row r="231" spans="1:8" ht="33">
      <c r="A231" s="30" t="s">
        <v>368</v>
      </c>
      <c r="B231" s="19" t="s">
        <v>443</v>
      </c>
      <c r="C231" s="20" t="s">
        <v>369</v>
      </c>
      <c r="D231" s="20" t="s">
        <v>345</v>
      </c>
      <c r="E231" s="32">
        <v>90000</v>
      </c>
      <c r="F231" s="29">
        <v>49915</v>
      </c>
      <c r="G231" s="181">
        <v>32000</v>
      </c>
      <c r="H231" s="121"/>
    </row>
    <row r="232" spans="1:8" ht="33">
      <c r="A232" s="30" t="s">
        <v>359</v>
      </c>
      <c r="B232" s="19" t="s">
        <v>444</v>
      </c>
      <c r="C232" s="20" t="s">
        <v>369</v>
      </c>
      <c r="D232" s="20" t="s">
        <v>346</v>
      </c>
      <c r="E232" s="32">
        <v>130000</v>
      </c>
      <c r="F232" s="29">
        <v>46719</v>
      </c>
      <c r="G232" s="181">
        <v>2000</v>
      </c>
      <c r="H232" s="121"/>
    </row>
    <row r="233" spans="1:8" ht="99">
      <c r="A233" s="25" t="s">
        <v>360</v>
      </c>
      <c r="B233" s="19" t="s">
        <v>445</v>
      </c>
      <c r="C233" s="20" t="s">
        <v>369</v>
      </c>
      <c r="D233" s="27"/>
      <c r="E233" s="181">
        <v>950000</v>
      </c>
      <c r="F233" s="181">
        <f>SUM(F234:F236)</f>
        <v>14898</v>
      </c>
      <c r="G233" s="181">
        <f>G234+G235+G236</f>
        <v>3000</v>
      </c>
      <c r="H233" s="121"/>
    </row>
    <row r="234" spans="1:8" ht="33">
      <c r="A234" s="30" t="s">
        <v>358</v>
      </c>
      <c r="B234" s="48" t="s">
        <v>499</v>
      </c>
      <c r="C234" s="20"/>
      <c r="D234" s="20" t="s">
        <v>341</v>
      </c>
      <c r="E234" s="159">
        <v>10098</v>
      </c>
      <c r="F234" s="181">
        <v>6306</v>
      </c>
      <c r="G234" s="181">
        <v>1000</v>
      </c>
      <c r="H234" s="121"/>
    </row>
    <row r="235" spans="1:8" ht="33">
      <c r="A235" s="30" t="s">
        <v>364</v>
      </c>
      <c r="B235" s="48" t="s">
        <v>500</v>
      </c>
      <c r="C235" s="20"/>
      <c r="D235" s="20" t="s">
        <v>341</v>
      </c>
      <c r="E235" s="159">
        <v>7384</v>
      </c>
      <c r="F235" s="181">
        <v>4992</v>
      </c>
      <c r="G235" s="181">
        <v>1000</v>
      </c>
      <c r="H235" s="121"/>
    </row>
    <row r="236" spans="1:8" ht="33">
      <c r="A236" s="30" t="s">
        <v>365</v>
      </c>
      <c r="B236" s="49" t="s">
        <v>446</v>
      </c>
      <c r="C236" s="20"/>
      <c r="D236" s="20" t="s">
        <v>341</v>
      </c>
      <c r="E236" s="159">
        <v>4634</v>
      </c>
      <c r="F236" s="181">
        <v>3600</v>
      </c>
      <c r="G236" s="181">
        <v>1000</v>
      </c>
      <c r="H236" s="121"/>
    </row>
    <row r="237" spans="1:8" ht="33">
      <c r="A237" s="25" t="s">
        <v>375</v>
      </c>
      <c r="B237" s="28" t="s">
        <v>422</v>
      </c>
      <c r="C237" s="20"/>
      <c r="D237" s="27"/>
      <c r="E237" s="180">
        <f>E238</f>
        <v>335538</v>
      </c>
      <c r="F237" s="180">
        <f>F238</f>
        <v>70100</v>
      </c>
      <c r="G237" s="180">
        <f>G238</f>
        <v>3000</v>
      </c>
      <c r="H237" s="121"/>
    </row>
    <row r="238" spans="1:8" ht="33">
      <c r="A238" s="30" t="s">
        <v>368</v>
      </c>
      <c r="B238" s="19" t="s">
        <v>447</v>
      </c>
      <c r="C238" s="20" t="s">
        <v>369</v>
      </c>
      <c r="D238" s="20"/>
      <c r="E238" s="159">
        <v>335538</v>
      </c>
      <c r="F238" s="29">
        <v>70100</v>
      </c>
      <c r="G238" s="181">
        <v>3000</v>
      </c>
      <c r="H238" s="121"/>
    </row>
    <row r="239" spans="1:8" ht="66">
      <c r="A239" s="25" t="s">
        <v>370</v>
      </c>
      <c r="B239" s="46" t="s">
        <v>448</v>
      </c>
      <c r="C239" s="20"/>
      <c r="D239" s="27"/>
      <c r="E239" s="180">
        <f>E240+E245+E247</f>
        <v>43127</v>
      </c>
      <c r="F239" s="180">
        <f>F240+F245+F247</f>
        <v>22035</v>
      </c>
      <c r="G239" s="180">
        <f>G240+G245+G247</f>
        <v>4500</v>
      </c>
      <c r="H239" s="121"/>
    </row>
    <row r="240" spans="1:8" ht="33">
      <c r="A240" s="25" t="s">
        <v>374</v>
      </c>
      <c r="B240" s="28" t="s">
        <v>449</v>
      </c>
      <c r="C240" s="20"/>
      <c r="D240" s="27"/>
      <c r="E240" s="180">
        <f>SUM(E241:E244)</f>
        <v>21723</v>
      </c>
      <c r="F240" s="180">
        <f>SUM(F241:F244)</f>
        <v>15597</v>
      </c>
      <c r="G240" s="180">
        <f>SUM(G241:G244)</f>
        <v>2000</v>
      </c>
      <c r="H240" s="121"/>
    </row>
    <row r="241" spans="1:8" ht="33">
      <c r="A241" s="30" t="s">
        <v>368</v>
      </c>
      <c r="B241" s="44" t="s">
        <v>450</v>
      </c>
      <c r="C241" s="20" t="s">
        <v>371</v>
      </c>
      <c r="D241" s="20" t="s">
        <v>372</v>
      </c>
      <c r="E241" s="181">
        <v>3716</v>
      </c>
      <c r="F241" s="181">
        <v>1500</v>
      </c>
      <c r="G241" s="181">
        <v>500</v>
      </c>
      <c r="H241" s="121"/>
    </row>
    <row r="242" spans="1:8" ht="33">
      <c r="A242" s="30" t="s">
        <v>359</v>
      </c>
      <c r="B242" s="44" t="s">
        <v>451</v>
      </c>
      <c r="C242" s="20" t="s">
        <v>371</v>
      </c>
      <c r="D242" s="20" t="s">
        <v>372</v>
      </c>
      <c r="E242" s="181">
        <v>2617</v>
      </c>
      <c r="F242" s="181">
        <v>2050</v>
      </c>
      <c r="G242" s="181">
        <v>500</v>
      </c>
      <c r="H242" s="121"/>
    </row>
    <row r="243" spans="1:8" ht="33">
      <c r="A243" s="30" t="s">
        <v>360</v>
      </c>
      <c r="B243" s="44" t="s">
        <v>452</v>
      </c>
      <c r="C243" s="20" t="s">
        <v>371</v>
      </c>
      <c r="D243" s="20" t="s">
        <v>491</v>
      </c>
      <c r="E243" s="181">
        <v>8684</v>
      </c>
      <c r="F243" s="181">
        <v>6295</v>
      </c>
      <c r="G243" s="181">
        <v>500</v>
      </c>
      <c r="H243" s="121"/>
    </row>
    <row r="244" spans="1:8" ht="33">
      <c r="A244" s="30" t="s">
        <v>361</v>
      </c>
      <c r="B244" s="19" t="s">
        <v>453</v>
      </c>
      <c r="C244" s="20" t="s">
        <v>371</v>
      </c>
      <c r="D244" s="20" t="s">
        <v>372</v>
      </c>
      <c r="E244" s="181">
        <v>6706</v>
      </c>
      <c r="F244" s="181">
        <v>5752</v>
      </c>
      <c r="G244" s="181">
        <v>500</v>
      </c>
      <c r="H244" s="121"/>
    </row>
    <row r="245" spans="1:8" ht="16.5">
      <c r="A245" s="25" t="s">
        <v>375</v>
      </c>
      <c r="B245" s="28" t="s">
        <v>420</v>
      </c>
      <c r="C245" s="20"/>
      <c r="D245" s="27"/>
      <c r="E245" s="180">
        <f>E246</f>
        <v>6600</v>
      </c>
      <c r="F245" s="180">
        <f>F246</f>
        <v>5850</v>
      </c>
      <c r="G245" s="180">
        <f>G246</f>
        <v>500</v>
      </c>
      <c r="H245" s="121"/>
    </row>
    <row r="246" spans="1:8" ht="33">
      <c r="A246" s="30" t="s">
        <v>362</v>
      </c>
      <c r="B246" s="19" t="s">
        <v>454</v>
      </c>
      <c r="C246" s="20" t="s">
        <v>371</v>
      </c>
      <c r="D246" s="20" t="s">
        <v>372</v>
      </c>
      <c r="E246" s="181">
        <v>6600</v>
      </c>
      <c r="F246" s="181">
        <v>5850</v>
      </c>
      <c r="G246" s="181">
        <v>500</v>
      </c>
      <c r="H246" s="121"/>
    </row>
    <row r="247" spans="1:8" ht="16.5">
      <c r="A247" s="25" t="s">
        <v>376</v>
      </c>
      <c r="B247" s="28" t="s">
        <v>455</v>
      </c>
      <c r="C247" s="20"/>
      <c r="D247" s="27"/>
      <c r="E247" s="180">
        <f>SUM(E249:E252)</f>
        <v>14804</v>
      </c>
      <c r="F247" s="180">
        <f>SUM(F249:F252)</f>
        <v>588</v>
      </c>
      <c r="G247" s="180">
        <f>SUM(G249:G252)</f>
        <v>2000</v>
      </c>
      <c r="H247" s="121"/>
    </row>
    <row r="248" spans="1:8" ht="17.25">
      <c r="A248" s="25"/>
      <c r="B248" s="50" t="s">
        <v>442</v>
      </c>
      <c r="C248" s="20"/>
      <c r="D248" s="27"/>
      <c r="E248" s="180"/>
      <c r="F248" s="180"/>
      <c r="G248" s="180"/>
      <c r="H248" s="121"/>
    </row>
    <row r="249" spans="1:8" ht="33">
      <c r="A249" s="30" t="s">
        <v>363</v>
      </c>
      <c r="B249" s="19" t="s">
        <v>456</v>
      </c>
      <c r="C249" s="20" t="s">
        <v>371</v>
      </c>
      <c r="D249" s="20" t="s">
        <v>485</v>
      </c>
      <c r="E249" s="181">
        <v>4967</v>
      </c>
      <c r="F249" s="181">
        <v>385</v>
      </c>
      <c r="G249" s="181">
        <v>500</v>
      </c>
      <c r="H249" s="121"/>
    </row>
    <row r="250" spans="1:8" ht="33">
      <c r="A250" s="30" t="s">
        <v>366</v>
      </c>
      <c r="B250" s="44" t="s">
        <v>457</v>
      </c>
      <c r="C250" s="20" t="s">
        <v>371</v>
      </c>
      <c r="D250" s="20" t="s">
        <v>485</v>
      </c>
      <c r="E250" s="181">
        <v>4000</v>
      </c>
      <c r="F250" s="181">
        <v>123</v>
      </c>
      <c r="G250" s="181">
        <v>500</v>
      </c>
      <c r="H250" s="121"/>
    </row>
    <row r="251" spans="1:8" ht="33">
      <c r="A251" s="30" t="s">
        <v>367</v>
      </c>
      <c r="B251" s="49" t="s">
        <v>458</v>
      </c>
      <c r="C251" s="20" t="s">
        <v>371</v>
      </c>
      <c r="D251" s="20" t="s">
        <v>341</v>
      </c>
      <c r="E251" s="181">
        <v>1650</v>
      </c>
      <c r="F251" s="181">
        <v>30</v>
      </c>
      <c r="G251" s="181">
        <v>500</v>
      </c>
      <c r="H251" s="121"/>
    </row>
    <row r="252" spans="1:8" ht="49.5">
      <c r="A252" s="30" t="s">
        <v>33</v>
      </c>
      <c r="B252" s="19" t="s">
        <v>459</v>
      </c>
      <c r="C252" s="20" t="s">
        <v>371</v>
      </c>
      <c r="D252" s="20" t="s">
        <v>485</v>
      </c>
      <c r="E252" s="181">
        <v>4187</v>
      </c>
      <c r="F252" s="181">
        <v>50</v>
      </c>
      <c r="G252" s="181">
        <v>500</v>
      </c>
      <c r="H252" s="121"/>
    </row>
    <row r="253" spans="1:8" ht="33">
      <c r="A253" s="45" t="s">
        <v>377</v>
      </c>
      <c r="B253" s="51" t="s">
        <v>460</v>
      </c>
      <c r="C253" s="20"/>
      <c r="D253" s="52"/>
      <c r="E253" s="180">
        <f>E254+E257</f>
        <v>189984</v>
      </c>
      <c r="F253" s="180">
        <f>F254+F257</f>
        <v>113400</v>
      </c>
      <c r="G253" s="180">
        <f>G254+G257</f>
        <v>30000</v>
      </c>
      <c r="H253" s="121"/>
    </row>
    <row r="254" spans="1:8" ht="16.5">
      <c r="A254" s="25" t="s">
        <v>374</v>
      </c>
      <c r="B254" s="28" t="s">
        <v>420</v>
      </c>
      <c r="C254" s="20"/>
      <c r="D254" s="53"/>
      <c r="E254" s="180">
        <f>E256+E255</f>
        <v>114704</v>
      </c>
      <c r="F254" s="180">
        <f>F256+F255</f>
        <v>90200</v>
      </c>
      <c r="G254" s="180">
        <f>G256+G255</f>
        <v>20000</v>
      </c>
      <c r="H254" s="121"/>
    </row>
    <row r="255" spans="1:8" ht="49.5">
      <c r="A255" s="30" t="s">
        <v>368</v>
      </c>
      <c r="B255" s="49" t="s">
        <v>461</v>
      </c>
      <c r="C255" s="20" t="s">
        <v>371</v>
      </c>
      <c r="D255" s="20" t="s">
        <v>343</v>
      </c>
      <c r="E255" s="54">
        <v>34581</v>
      </c>
      <c r="F255" s="29">
        <v>17500</v>
      </c>
      <c r="G255" s="181">
        <v>15000</v>
      </c>
      <c r="H255" s="121"/>
    </row>
    <row r="256" spans="1:8" ht="33">
      <c r="A256" s="30" t="s">
        <v>359</v>
      </c>
      <c r="B256" s="19" t="s">
        <v>392</v>
      </c>
      <c r="C256" s="20" t="s">
        <v>369</v>
      </c>
      <c r="D256" s="20" t="s">
        <v>345</v>
      </c>
      <c r="E256" s="55">
        <v>80123</v>
      </c>
      <c r="F256" s="181">
        <v>72700</v>
      </c>
      <c r="G256" s="181">
        <v>5000</v>
      </c>
      <c r="H256" s="121"/>
    </row>
    <row r="257" spans="1:8" ht="33">
      <c r="A257" s="25" t="s">
        <v>375</v>
      </c>
      <c r="B257" s="28" t="s">
        <v>422</v>
      </c>
      <c r="C257" s="20"/>
      <c r="D257" s="27"/>
      <c r="E257" s="56">
        <f>E258</f>
        <v>75280</v>
      </c>
      <c r="F257" s="56">
        <f>F258</f>
        <v>23200</v>
      </c>
      <c r="G257" s="56">
        <f>G258</f>
        <v>10000</v>
      </c>
      <c r="H257" s="121"/>
    </row>
    <row r="258" spans="1:8" ht="33">
      <c r="A258" s="30" t="s">
        <v>360</v>
      </c>
      <c r="B258" s="31" t="s">
        <v>492</v>
      </c>
      <c r="C258" s="20" t="s">
        <v>369</v>
      </c>
      <c r="D258" s="20" t="s">
        <v>342</v>
      </c>
      <c r="E258" s="32">
        <v>75280</v>
      </c>
      <c r="F258" s="181">
        <v>23200</v>
      </c>
      <c r="G258" s="181">
        <v>10000</v>
      </c>
      <c r="H258" s="121"/>
    </row>
    <row r="259" spans="1:8" ht="16.5">
      <c r="A259" s="57" t="s">
        <v>378</v>
      </c>
      <c r="B259" s="58" t="s">
        <v>340</v>
      </c>
      <c r="C259" s="20"/>
      <c r="D259" s="58"/>
      <c r="E259" s="59">
        <f>E260+E262</f>
        <v>533049</v>
      </c>
      <c r="F259" s="59">
        <f>F260+F262</f>
        <v>156934</v>
      </c>
      <c r="G259" s="59">
        <f>G260+G262</f>
        <v>65000</v>
      </c>
      <c r="H259" s="121"/>
    </row>
    <row r="260" spans="1:8" ht="33">
      <c r="A260" s="60" t="s">
        <v>374</v>
      </c>
      <c r="B260" s="28" t="s">
        <v>85</v>
      </c>
      <c r="C260" s="20"/>
      <c r="D260" s="27"/>
      <c r="E260" s="61">
        <f>E261</f>
        <v>75000</v>
      </c>
      <c r="F260" s="61">
        <f>F261</f>
        <v>55720</v>
      </c>
      <c r="G260" s="61">
        <f>G261</f>
        <v>4000</v>
      </c>
      <c r="H260" s="121"/>
    </row>
    <row r="261" spans="1:8" ht="33">
      <c r="A261" s="62">
        <v>1</v>
      </c>
      <c r="B261" s="44" t="s">
        <v>86</v>
      </c>
      <c r="C261" s="20" t="s">
        <v>369</v>
      </c>
      <c r="D261" s="20" t="s">
        <v>491</v>
      </c>
      <c r="E261" s="63">
        <v>75000</v>
      </c>
      <c r="F261" s="63">
        <v>55720</v>
      </c>
      <c r="G261" s="63">
        <v>4000</v>
      </c>
      <c r="H261" s="121"/>
    </row>
    <row r="262" spans="1:8" ht="33">
      <c r="A262" s="64" t="s">
        <v>375</v>
      </c>
      <c r="B262" s="46" t="s">
        <v>422</v>
      </c>
      <c r="C262" s="20"/>
      <c r="D262" s="58"/>
      <c r="E262" s="61">
        <f>SUM(E263:E265)</f>
        <v>458049</v>
      </c>
      <c r="F262" s="61">
        <f>SUM(F263:F265)</f>
        <v>101214</v>
      </c>
      <c r="G262" s="61">
        <f>SUM(G263:G265)</f>
        <v>61000</v>
      </c>
      <c r="H262" s="121"/>
    </row>
    <row r="263" spans="1:8" ht="33">
      <c r="A263" s="62">
        <v>1</v>
      </c>
      <c r="B263" s="44" t="s">
        <v>87</v>
      </c>
      <c r="C263" s="20" t="s">
        <v>369</v>
      </c>
      <c r="D263" s="20" t="s">
        <v>372</v>
      </c>
      <c r="E263" s="63">
        <v>264000</v>
      </c>
      <c r="F263" s="63">
        <v>36200</v>
      </c>
      <c r="G263" s="63">
        <v>2000</v>
      </c>
      <c r="H263" s="121"/>
    </row>
    <row r="264" spans="1:8" ht="33">
      <c r="A264" s="62">
        <v>2</v>
      </c>
      <c r="B264" s="44" t="s">
        <v>88</v>
      </c>
      <c r="C264" s="20" t="s">
        <v>369</v>
      </c>
      <c r="D264" s="20" t="s">
        <v>372</v>
      </c>
      <c r="E264" s="63">
        <v>127000</v>
      </c>
      <c r="F264" s="63">
        <v>51564</v>
      </c>
      <c r="G264" s="63">
        <v>39000</v>
      </c>
      <c r="H264" s="121"/>
    </row>
    <row r="265" spans="1:8" ht="33">
      <c r="A265" s="62">
        <v>3</v>
      </c>
      <c r="B265" s="44" t="s">
        <v>89</v>
      </c>
      <c r="C265" s="20" t="s">
        <v>369</v>
      </c>
      <c r="D265" s="20" t="s">
        <v>344</v>
      </c>
      <c r="E265" s="63">
        <v>67049</v>
      </c>
      <c r="F265" s="63">
        <v>13450</v>
      </c>
      <c r="G265" s="63">
        <v>20000</v>
      </c>
      <c r="H265" s="121"/>
    </row>
    <row r="266" spans="1:8" ht="16.5">
      <c r="A266" s="57" t="s">
        <v>379</v>
      </c>
      <c r="B266" s="65" t="s">
        <v>339</v>
      </c>
      <c r="C266" s="20"/>
      <c r="D266" s="65"/>
      <c r="E266" s="61">
        <f>E267</f>
        <v>61100</v>
      </c>
      <c r="F266" s="61">
        <f>F267</f>
        <v>16000</v>
      </c>
      <c r="G266" s="61">
        <f>G267</f>
        <v>20000</v>
      </c>
      <c r="H266" s="121"/>
    </row>
    <row r="267" spans="1:8" ht="33">
      <c r="A267" s="64" t="s">
        <v>374</v>
      </c>
      <c r="B267" s="65" t="s">
        <v>422</v>
      </c>
      <c r="C267" s="20"/>
      <c r="D267" s="65"/>
      <c r="E267" s="61">
        <f>E269+E270</f>
        <v>61100</v>
      </c>
      <c r="F267" s="61">
        <f>F269+F270</f>
        <v>16000</v>
      </c>
      <c r="G267" s="61">
        <f>G269+G270</f>
        <v>20000</v>
      </c>
      <c r="H267" s="121"/>
    </row>
    <row r="268" spans="1:8" ht="16.5">
      <c r="A268" s="62">
        <v>1</v>
      </c>
      <c r="B268" s="44" t="s">
        <v>90</v>
      </c>
      <c r="C268" s="20"/>
      <c r="D268" s="20"/>
      <c r="E268" s="63"/>
      <c r="F268" s="63"/>
      <c r="G268" s="63"/>
      <c r="H268" s="121"/>
    </row>
    <row r="269" spans="1:8" ht="33">
      <c r="A269" s="66" t="s">
        <v>322</v>
      </c>
      <c r="B269" s="67" t="s">
        <v>91</v>
      </c>
      <c r="C269" s="20"/>
      <c r="D269" s="68"/>
      <c r="E269" s="63"/>
      <c r="F269" s="63"/>
      <c r="G269" s="63">
        <v>5000</v>
      </c>
      <c r="H269" s="63">
        <v>5000</v>
      </c>
    </row>
    <row r="270" spans="1:8" ht="33">
      <c r="A270" s="66" t="s">
        <v>323</v>
      </c>
      <c r="B270" s="44" t="s">
        <v>90</v>
      </c>
      <c r="C270" s="20"/>
      <c r="D270" s="20" t="s">
        <v>341</v>
      </c>
      <c r="E270" s="63">
        <v>61100</v>
      </c>
      <c r="F270" s="63">
        <v>16000</v>
      </c>
      <c r="G270" s="63">
        <v>15000</v>
      </c>
      <c r="H270" s="121"/>
    </row>
    <row r="271" spans="1:8" ht="16.5">
      <c r="A271" s="25" t="s">
        <v>380</v>
      </c>
      <c r="B271" s="26" t="s">
        <v>92</v>
      </c>
      <c r="C271" s="20"/>
      <c r="D271" s="27"/>
      <c r="E271" s="180">
        <f aca="true" t="shared" si="0" ref="E271:G272">E272</f>
        <v>16249</v>
      </c>
      <c r="F271" s="180">
        <f t="shared" si="0"/>
        <v>0</v>
      </c>
      <c r="G271" s="180">
        <f t="shared" si="0"/>
        <v>9000</v>
      </c>
      <c r="H271" s="121"/>
    </row>
    <row r="272" spans="1:8" ht="16.5">
      <c r="A272" s="69" t="s">
        <v>374</v>
      </c>
      <c r="B272" s="26" t="s">
        <v>93</v>
      </c>
      <c r="C272" s="20"/>
      <c r="D272" s="27"/>
      <c r="E272" s="180">
        <f t="shared" si="0"/>
        <v>16249</v>
      </c>
      <c r="F272" s="180">
        <f t="shared" si="0"/>
        <v>0</v>
      </c>
      <c r="G272" s="180">
        <f t="shared" si="0"/>
        <v>9000</v>
      </c>
      <c r="H272" s="121"/>
    </row>
    <row r="273" spans="1:8" ht="33">
      <c r="A273" s="41"/>
      <c r="B273" s="31" t="s">
        <v>94</v>
      </c>
      <c r="C273" s="20" t="s">
        <v>371</v>
      </c>
      <c r="D273" s="20" t="s">
        <v>485</v>
      </c>
      <c r="E273" s="181">
        <v>16249</v>
      </c>
      <c r="F273" s="181"/>
      <c r="G273" s="181">
        <v>9000</v>
      </c>
      <c r="H273" s="121"/>
    </row>
    <row r="274" spans="1:8" ht="16.5">
      <c r="A274" s="25" t="s">
        <v>381</v>
      </c>
      <c r="B274" s="46" t="s">
        <v>95</v>
      </c>
      <c r="C274" s="20"/>
      <c r="D274" s="27"/>
      <c r="E274" s="180">
        <f>E275+E277</f>
        <v>75323</v>
      </c>
      <c r="F274" s="180">
        <f>F275+F277</f>
        <v>18976</v>
      </c>
      <c r="G274" s="180">
        <f>G275+G277</f>
        <v>18000</v>
      </c>
      <c r="H274" s="121"/>
    </row>
    <row r="275" spans="1:8" ht="33">
      <c r="A275" s="69" t="s">
        <v>374</v>
      </c>
      <c r="B275" s="46" t="s">
        <v>390</v>
      </c>
      <c r="C275" s="20"/>
      <c r="D275" s="27"/>
      <c r="E275" s="180">
        <f>E276</f>
        <v>40445</v>
      </c>
      <c r="F275" s="180">
        <f>F276</f>
        <v>18976</v>
      </c>
      <c r="G275" s="180">
        <f>G276</f>
        <v>7900</v>
      </c>
      <c r="H275" s="121"/>
    </row>
    <row r="276" spans="1:8" ht="49.5">
      <c r="A276" s="70">
        <v>1</v>
      </c>
      <c r="B276" s="48" t="s">
        <v>96</v>
      </c>
      <c r="C276" s="20" t="s">
        <v>369</v>
      </c>
      <c r="D276" s="20" t="s">
        <v>488</v>
      </c>
      <c r="E276" s="159">
        <v>40445</v>
      </c>
      <c r="F276" s="159">
        <v>18976</v>
      </c>
      <c r="G276" s="181">
        <v>7900</v>
      </c>
      <c r="H276" s="121"/>
    </row>
    <row r="277" spans="1:8" ht="16.5">
      <c r="A277" s="71" t="s">
        <v>375</v>
      </c>
      <c r="B277" s="51" t="s">
        <v>93</v>
      </c>
      <c r="C277" s="20"/>
      <c r="D277" s="27"/>
      <c r="E277" s="180">
        <f>E278+E279</f>
        <v>34878</v>
      </c>
      <c r="F277" s="180">
        <f>F278+F279</f>
        <v>0</v>
      </c>
      <c r="G277" s="180">
        <f>G278+G279</f>
        <v>10100</v>
      </c>
      <c r="H277" s="121"/>
    </row>
    <row r="278" spans="1:8" ht="33">
      <c r="A278" s="30" t="s">
        <v>368</v>
      </c>
      <c r="B278" s="72" t="s">
        <v>97</v>
      </c>
      <c r="C278" s="20" t="s">
        <v>371</v>
      </c>
      <c r="D278" s="20" t="s">
        <v>485</v>
      </c>
      <c r="E278" s="181">
        <v>3756</v>
      </c>
      <c r="F278" s="29"/>
      <c r="G278" s="181">
        <v>2100</v>
      </c>
      <c r="H278" s="121"/>
    </row>
    <row r="279" spans="1:8" ht="49.5">
      <c r="A279" s="30" t="s">
        <v>359</v>
      </c>
      <c r="B279" s="72" t="s">
        <v>98</v>
      </c>
      <c r="C279" s="20" t="s">
        <v>371</v>
      </c>
      <c r="D279" s="20" t="s">
        <v>485</v>
      </c>
      <c r="E279" s="181">
        <v>31122</v>
      </c>
      <c r="F279" s="29"/>
      <c r="G279" s="181">
        <v>8000</v>
      </c>
      <c r="H279" s="121"/>
    </row>
    <row r="280" spans="1:8" ht="16.5">
      <c r="A280" s="73" t="s">
        <v>382</v>
      </c>
      <c r="B280" s="46" t="s">
        <v>338</v>
      </c>
      <c r="C280" s="20"/>
      <c r="D280" s="47"/>
      <c r="E280" s="180">
        <f>E281</f>
        <v>133000</v>
      </c>
      <c r="F280" s="180">
        <f>F281</f>
        <v>32200</v>
      </c>
      <c r="G280" s="180">
        <f>G281</f>
        <v>32000</v>
      </c>
      <c r="H280" s="121"/>
    </row>
    <row r="281" spans="1:8" ht="33">
      <c r="A281" s="64" t="s">
        <v>374</v>
      </c>
      <c r="B281" s="74" t="s">
        <v>422</v>
      </c>
      <c r="C281" s="20"/>
      <c r="D281" s="47"/>
      <c r="E281" s="59">
        <f>E282+E283</f>
        <v>133000</v>
      </c>
      <c r="F281" s="59">
        <f>F282+F283</f>
        <v>32200</v>
      </c>
      <c r="G281" s="59">
        <f>G282+G283</f>
        <v>32000</v>
      </c>
      <c r="H281" s="121"/>
    </row>
    <row r="282" spans="1:8" ht="33">
      <c r="A282" s="62">
        <v>1</v>
      </c>
      <c r="B282" s="44" t="s">
        <v>99</v>
      </c>
      <c r="C282" s="20" t="s">
        <v>371</v>
      </c>
      <c r="D282" s="20" t="s">
        <v>344</v>
      </c>
      <c r="E282" s="63">
        <v>35000</v>
      </c>
      <c r="F282" s="63">
        <v>12300</v>
      </c>
      <c r="G282" s="63">
        <v>5000</v>
      </c>
      <c r="H282" s="121"/>
    </row>
    <row r="283" spans="1:8" ht="33">
      <c r="A283" s="62">
        <v>1</v>
      </c>
      <c r="B283" s="44" t="s">
        <v>100</v>
      </c>
      <c r="C283" s="20" t="s">
        <v>369</v>
      </c>
      <c r="D283" s="20" t="s">
        <v>344</v>
      </c>
      <c r="E283" s="63">
        <v>98000</v>
      </c>
      <c r="F283" s="63">
        <v>19900</v>
      </c>
      <c r="G283" s="63">
        <v>27000</v>
      </c>
      <c r="H283" s="121"/>
    </row>
    <row r="284" spans="1:8" ht="33">
      <c r="A284" s="25" t="s">
        <v>383</v>
      </c>
      <c r="B284" s="46" t="s">
        <v>395</v>
      </c>
      <c r="C284" s="20"/>
      <c r="D284" s="27"/>
      <c r="E284" s="180">
        <f aca="true" t="shared" si="1" ref="E284:G285">E285</f>
        <v>112794</v>
      </c>
      <c r="F284" s="180">
        <f t="shared" si="1"/>
        <v>63130</v>
      </c>
      <c r="G284" s="180">
        <f t="shared" si="1"/>
        <v>15000</v>
      </c>
      <c r="H284" s="121"/>
    </row>
    <row r="285" spans="1:8" ht="16.5">
      <c r="A285" s="25" t="s">
        <v>374</v>
      </c>
      <c r="B285" s="28" t="s">
        <v>486</v>
      </c>
      <c r="C285" s="20"/>
      <c r="D285" s="27"/>
      <c r="E285" s="180">
        <f t="shared" si="1"/>
        <v>112794</v>
      </c>
      <c r="F285" s="180">
        <f t="shared" si="1"/>
        <v>63130</v>
      </c>
      <c r="G285" s="180">
        <f t="shared" si="1"/>
        <v>15000</v>
      </c>
      <c r="H285" s="121"/>
    </row>
    <row r="286" spans="1:8" ht="33">
      <c r="A286" s="30" t="s">
        <v>368</v>
      </c>
      <c r="B286" s="75" t="s">
        <v>396</v>
      </c>
      <c r="C286" s="20" t="s">
        <v>369</v>
      </c>
      <c r="D286" s="20" t="s">
        <v>490</v>
      </c>
      <c r="E286" s="32">
        <v>112794</v>
      </c>
      <c r="F286" s="32">
        <v>63130</v>
      </c>
      <c r="G286" s="32">
        <v>15000</v>
      </c>
      <c r="H286" s="121"/>
    </row>
    <row r="287" spans="1:8" ht="16.5">
      <c r="A287" s="45" t="s">
        <v>384</v>
      </c>
      <c r="B287" s="46" t="s">
        <v>101</v>
      </c>
      <c r="C287" s="20"/>
      <c r="D287" s="47"/>
      <c r="E287" s="180">
        <f>E288+E290</f>
        <v>247636</v>
      </c>
      <c r="F287" s="180">
        <f>F288+F290</f>
        <v>83476</v>
      </c>
      <c r="G287" s="180">
        <f>G288+G290</f>
        <v>30000</v>
      </c>
      <c r="H287" s="121"/>
    </row>
    <row r="288" spans="1:8" ht="33">
      <c r="A288" s="25" t="s">
        <v>374</v>
      </c>
      <c r="B288" s="46" t="s">
        <v>102</v>
      </c>
      <c r="C288" s="20"/>
      <c r="D288" s="76"/>
      <c r="E288" s="180">
        <f>E289</f>
        <v>18415</v>
      </c>
      <c r="F288" s="180">
        <f>F289</f>
        <v>13035</v>
      </c>
      <c r="G288" s="180">
        <f>G289</f>
        <v>4000</v>
      </c>
      <c r="H288" s="121"/>
    </row>
    <row r="289" spans="1:8" ht="33">
      <c r="A289" s="77" t="s">
        <v>368</v>
      </c>
      <c r="B289" s="44" t="s">
        <v>103</v>
      </c>
      <c r="C289" s="20" t="s">
        <v>371</v>
      </c>
      <c r="D289" s="20" t="s">
        <v>372</v>
      </c>
      <c r="E289" s="54">
        <v>18415</v>
      </c>
      <c r="F289" s="32">
        <v>13035</v>
      </c>
      <c r="G289" s="181">
        <v>4000</v>
      </c>
      <c r="H289" s="121"/>
    </row>
    <row r="290" spans="1:8" ht="33">
      <c r="A290" s="25" t="s">
        <v>375</v>
      </c>
      <c r="B290" s="28" t="s">
        <v>422</v>
      </c>
      <c r="C290" s="20"/>
      <c r="D290" s="27"/>
      <c r="E290" s="180">
        <f>SUM(E291:E293)</f>
        <v>229221</v>
      </c>
      <c r="F290" s="180">
        <f>SUM(F291:F293)</f>
        <v>70441</v>
      </c>
      <c r="G290" s="180">
        <f>SUM(G291:G293)</f>
        <v>26000</v>
      </c>
      <c r="H290" s="121"/>
    </row>
    <row r="291" spans="1:8" ht="66">
      <c r="A291" s="30" t="s">
        <v>368</v>
      </c>
      <c r="B291" s="19" t="s">
        <v>104</v>
      </c>
      <c r="C291" s="20" t="s">
        <v>369</v>
      </c>
      <c r="D291" s="20" t="s">
        <v>488</v>
      </c>
      <c r="E291" s="159">
        <v>81900</v>
      </c>
      <c r="F291" s="32">
        <v>37700</v>
      </c>
      <c r="G291" s="181">
        <v>5000</v>
      </c>
      <c r="H291" s="121"/>
    </row>
    <row r="292" spans="1:8" ht="16.5">
      <c r="A292" s="30" t="s">
        <v>359</v>
      </c>
      <c r="B292" s="78" t="s">
        <v>394</v>
      </c>
      <c r="C292" s="20" t="s">
        <v>369</v>
      </c>
      <c r="D292" s="79" t="s">
        <v>347</v>
      </c>
      <c r="E292" s="80">
        <v>67001</v>
      </c>
      <c r="F292" s="32">
        <v>23241</v>
      </c>
      <c r="G292" s="181">
        <v>13000</v>
      </c>
      <c r="H292" s="121"/>
    </row>
    <row r="293" spans="1:8" ht="33">
      <c r="A293" s="30" t="s">
        <v>360</v>
      </c>
      <c r="B293" s="78" t="s">
        <v>329</v>
      </c>
      <c r="C293" s="20" t="s">
        <v>369</v>
      </c>
      <c r="D293" s="79" t="s">
        <v>348</v>
      </c>
      <c r="E293" s="54">
        <v>80320</v>
      </c>
      <c r="F293" s="32">
        <v>9500</v>
      </c>
      <c r="G293" s="181">
        <v>8000</v>
      </c>
      <c r="H293" s="121"/>
    </row>
    <row r="294" spans="1:8" ht="16.5">
      <c r="A294" s="81" t="s">
        <v>505</v>
      </c>
      <c r="B294" s="82" t="s">
        <v>105</v>
      </c>
      <c r="C294" s="20"/>
      <c r="D294" s="81"/>
      <c r="E294" s="59">
        <f>E295+E300</f>
        <v>38458</v>
      </c>
      <c r="F294" s="59">
        <f>F295+F300</f>
        <v>21776</v>
      </c>
      <c r="G294" s="59">
        <f>G295+G300</f>
        <v>10000</v>
      </c>
      <c r="H294" s="121"/>
    </row>
    <row r="295" spans="1:8" ht="17.25">
      <c r="A295" s="25" t="s">
        <v>374</v>
      </c>
      <c r="B295" s="83" t="s">
        <v>106</v>
      </c>
      <c r="C295" s="20"/>
      <c r="D295" s="84"/>
      <c r="E295" s="85">
        <f>SUM(E296:E299)</f>
        <v>21458</v>
      </c>
      <c r="F295" s="85">
        <f>SUM(F296:F299)</f>
        <v>14700</v>
      </c>
      <c r="G295" s="85">
        <f>SUM(G296:G299)</f>
        <v>5200</v>
      </c>
      <c r="H295" s="121"/>
    </row>
    <row r="296" spans="1:8" ht="49.5">
      <c r="A296" s="62">
        <v>1</v>
      </c>
      <c r="B296" s="86" t="s">
        <v>107</v>
      </c>
      <c r="C296" s="20" t="s">
        <v>371</v>
      </c>
      <c r="D296" s="62" t="s">
        <v>341</v>
      </c>
      <c r="E296" s="87">
        <v>6317</v>
      </c>
      <c r="F296" s="87">
        <v>4700</v>
      </c>
      <c r="G296" s="87">
        <v>1600</v>
      </c>
      <c r="H296" s="121"/>
    </row>
    <row r="297" spans="1:8" ht="33">
      <c r="A297" s="62">
        <v>2</v>
      </c>
      <c r="B297" s="86" t="s">
        <v>108</v>
      </c>
      <c r="C297" s="20" t="s">
        <v>371</v>
      </c>
      <c r="D297" s="62" t="s">
        <v>341</v>
      </c>
      <c r="E297" s="87">
        <v>5392</v>
      </c>
      <c r="F297" s="87">
        <v>3300</v>
      </c>
      <c r="G297" s="87">
        <v>1400</v>
      </c>
      <c r="H297" s="121"/>
    </row>
    <row r="298" spans="1:8" ht="33">
      <c r="A298" s="62">
        <v>3</v>
      </c>
      <c r="B298" s="86" t="s">
        <v>109</v>
      </c>
      <c r="C298" s="20" t="s">
        <v>371</v>
      </c>
      <c r="D298" s="62" t="s">
        <v>341</v>
      </c>
      <c r="E298" s="87">
        <v>4071</v>
      </c>
      <c r="F298" s="87">
        <v>2900</v>
      </c>
      <c r="G298" s="87">
        <v>900</v>
      </c>
      <c r="H298" s="121"/>
    </row>
    <row r="299" spans="1:8" ht="33">
      <c r="A299" s="62">
        <v>4</v>
      </c>
      <c r="B299" s="86" t="s">
        <v>498</v>
      </c>
      <c r="C299" s="20" t="s">
        <v>371</v>
      </c>
      <c r="D299" s="62" t="s">
        <v>341</v>
      </c>
      <c r="E299" s="87">
        <v>5678</v>
      </c>
      <c r="F299" s="87">
        <v>3800</v>
      </c>
      <c r="G299" s="87">
        <v>1300</v>
      </c>
      <c r="H299" s="121"/>
    </row>
    <row r="300" spans="1:8" ht="33">
      <c r="A300" s="25" t="s">
        <v>375</v>
      </c>
      <c r="B300" s="28" t="s">
        <v>422</v>
      </c>
      <c r="C300" s="20"/>
      <c r="D300" s="20"/>
      <c r="E300" s="182">
        <f>SUM(E301:E302)</f>
        <v>17000</v>
      </c>
      <c r="F300" s="182">
        <f>SUM(F301:F302)</f>
        <v>7076</v>
      </c>
      <c r="G300" s="182">
        <f>SUM(G301:G302)</f>
        <v>4800</v>
      </c>
      <c r="H300" s="121"/>
    </row>
    <row r="301" spans="1:8" ht="33">
      <c r="A301" s="30" t="s">
        <v>368</v>
      </c>
      <c r="B301" s="49" t="s">
        <v>333</v>
      </c>
      <c r="C301" s="20" t="s">
        <v>371</v>
      </c>
      <c r="D301" s="20" t="s">
        <v>344</v>
      </c>
      <c r="E301" s="29">
        <v>5000</v>
      </c>
      <c r="F301" s="29">
        <v>2350</v>
      </c>
      <c r="G301" s="87">
        <v>1400</v>
      </c>
      <c r="H301" s="121"/>
    </row>
    <row r="302" spans="1:8" ht="33">
      <c r="A302" s="30" t="s">
        <v>359</v>
      </c>
      <c r="B302" s="49" t="s">
        <v>334</v>
      </c>
      <c r="C302" s="20" t="s">
        <v>371</v>
      </c>
      <c r="D302" s="20" t="s">
        <v>344</v>
      </c>
      <c r="E302" s="88">
        <v>12000</v>
      </c>
      <c r="F302" s="29">
        <v>4726</v>
      </c>
      <c r="G302" s="87">
        <v>3400</v>
      </c>
      <c r="H302" s="121"/>
    </row>
    <row r="303" spans="1:8" ht="33">
      <c r="A303" s="45" t="s">
        <v>385</v>
      </c>
      <c r="B303" s="46" t="s">
        <v>493</v>
      </c>
      <c r="C303" s="20"/>
      <c r="D303" s="47"/>
      <c r="E303" s="180">
        <f>E304+E312</f>
        <v>406419</v>
      </c>
      <c r="F303" s="180">
        <f>F304+F312</f>
        <v>65363</v>
      </c>
      <c r="G303" s="180">
        <f>G304+G312</f>
        <v>20000</v>
      </c>
      <c r="H303" s="121"/>
    </row>
    <row r="304" spans="1:8" ht="33">
      <c r="A304" s="25" t="s">
        <v>374</v>
      </c>
      <c r="B304" s="28" t="s">
        <v>422</v>
      </c>
      <c r="C304" s="20"/>
      <c r="D304" s="27"/>
      <c r="E304" s="180">
        <f>SUM(E305:E311)</f>
        <v>391842</v>
      </c>
      <c r="F304" s="180">
        <f>SUM(F305:F311)</f>
        <v>55025</v>
      </c>
      <c r="G304" s="180">
        <f>SUM(G305:G311)</f>
        <v>17000</v>
      </c>
      <c r="H304" s="121"/>
    </row>
    <row r="305" spans="1:8" ht="33">
      <c r="A305" s="89">
        <v>1</v>
      </c>
      <c r="B305" s="90" t="s">
        <v>335</v>
      </c>
      <c r="C305" s="20" t="s">
        <v>371</v>
      </c>
      <c r="D305" s="20" t="s">
        <v>342</v>
      </c>
      <c r="E305" s="88">
        <v>34000</v>
      </c>
      <c r="F305" s="181">
        <v>21350</v>
      </c>
      <c r="G305" s="181">
        <v>2000</v>
      </c>
      <c r="H305" s="121"/>
    </row>
    <row r="306" spans="1:8" ht="16.5">
      <c r="A306" s="91" t="s">
        <v>359</v>
      </c>
      <c r="B306" s="90" t="s">
        <v>110</v>
      </c>
      <c r="C306" s="20" t="s">
        <v>371</v>
      </c>
      <c r="D306" s="92"/>
      <c r="E306" s="183"/>
      <c r="F306" s="183"/>
      <c r="G306" s="183"/>
      <c r="H306" s="121"/>
    </row>
    <row r="307" spans="1:8" ht="33">
      <c r="A307" s="91" t="s">
        <v>322</v>
      </c>
      <c r="B307" s="90" t="s">
        <v>111</v>
      </c>
      <c r="C307" s="20"/>
      <c r="D307" s="90"/>
      <c r="E307" s="184"/>
      <c r="F307" s="184"/>
      <c r="G307" s="184">
        <v>3368</v>
      </c>
      <c r="H307" s="184">
        <v>3368</v>
      </c>
    </row>
    <row r="308" spans="1:8" ht="33">
      <c r="A308" s="91" t="s">
        <v>323</v>
      </c>
      <c r="B308" s="90" t="s">
        <v>110</v>
      </c>
      <c r="C308" s="20"/>
      <c r="D308" s="90" t="s">
        <v>348</v>
      </c>
      <c r="E308" s="184">
        <v>322842</v>
      </c>
      <c r="F308" s="184">
        <v>22675</v>
      </c>
      <c r="G308" s="184">
        <v>8632</v>
      </c>
      <c r="H308" s="121"/>
    </row>
    <row r="309" spans="1:8" ht="33">
      <c r="A309" s="93">
        <v>3</v>
      </c>
      <c r="B309" s="19" t="s">
        <v>336</v>
      </c>
      <c r="C309" s="20" t="s">
        <v>371</v>
      </c>
      <c r="D309" s="20" t="s">
        <v>349</v>
      </c>
      <c r="E309" s="159">
        <v>20000</v>
      </c>
      <c r="F309" s="32">
        <v>6000</v>
      </c>
      <c r="G309" s="181">
        <v>2000</v>
      </c>
      <c r="H309" s="121"/>
    </row>
    <row r="310" spans="1:8" ht="33">
      <c r="A310" s="79">
        <v>4</v>
      </c>
      <c r="B310" s="19" t="s">
        <v>112</v>
      </c>
      <c r="C310" s="20" t="s">
        <v>371</v>
      </c>
      <c r="D310" s="20" t="s">
        <v>289</v>
      </c>
      <c r="E310" s="159">
        <v>15000</v>
      </c>
      <c r="F310" s="29">
        <v>5000</v>
      </c>
      <c r="G310" s="181"/>
      <c r="H310" s="121"/>
    </row>
    <row r="311" spans="1:8" ht="33">
      <c r="A311" s="79" t="s">
        <v>322</v>
      </c>
      <c r="B311" s="90" t="s">
        <v>113</v>
      </c>
      <c r="C311" s="20"/>
      <c r="D311" s="20"/>
      <c r="E311" s="159"/>
      <c r="F311" s="29"/>
      <c r="G311" s="181">
        <v>1000</v>
      </c>
      <c r="H311" s="184">
        <v>1000</v>
      </c>
    </row>
    <row r="312" spans="1:8" ht="16.5">
      <c r="A312" s="25" t="s">
        <v>375</v>
      </c>
      <c r="B312" s="46" t="s">
        <v>114</v>
      </c>
      <c r="C312" s="20"/>
      <c r="D312" s="27"/>
      <c r="E312" s="182">
        <f>E313</f>
        <v>14577</v>
      </c>
      <c r="F312" s="182">
        <f>F313</f>
        <v>10338</v>
      </c>
      <c r="G312" s="182">
        <f>G313</f>
        <v>3000</v>
      </c>
      <c r="H312" s="121"/>
    </row>
    <row r="313" spans="1:8" ht="49.5">
      <c r="A313" s="89">
        <v>1</v>
      </c>
      <c r="B313" s="90" t="s">
        <v>115</v>
      </c>
      <c r="C313" s="20" t="s">
        <v>371</v>
      </c>
      <c r="D313" s="79"/>
      <c r="E313" s="54">
        <f>SUM(E314:E317)</f>
        <v>14577</v>
      </c>
      <c r="F313" s="54">
        <f>SUM(F314:F317)</f>
        <v>10338</v>
      </c>
      <c r="G313" s="54">
        <f>SUM(G314:G317)</f>
        <v>3000</v>
      </c>
      <c r="H313" s="121"/>
    </row>
    <row r="314" spans="1:8" ht="33">
      <c r="A314" s="89" t="s">
        <v>322</v>
      </c>
      <c r="B314" s="19" t="s">
        <v>494</v>
      </c>
      <c r="C314" s="20"/>
      <c r="D314" s="20" t="s">
        <v>341</v>
      </c>
      <c r="E314" s="159">
        <v>3551</v>
      </c>
      <c r="F314" s="32">
        <v>2800</v>
      </c>
      <c r="G314" s="181">
        <v>600</v>
      </c>
      <c r="H314" s="121"/>
    </row>
    <row r="315" spans="1:8" ht="33">
      <c r="A315" s="89" t="s">
        <v>323</v>
      </c>
      <c r="B315" s="19" t="s">
        <v>495</v>
      </c>
      <c r="C315" s="20"/>
      <c r="D315" s="20" t="s">
        <v>341</v>
      </c>
      <c r="E315" s="159">
        <v>1900</v>
      </c>
      <c r="F315" s="32">
        <v>1738</v>
      </c>
      <c r="G315" s="181">
        <v>160</v>
      </c>
      <c r="H315" s="121"/>
    </row>
    <row r="316" spans="1:8" ht="33">
      <c r="A316" s="89" t="s">
        <v>324</v>
      </c>
      <c r="B316" s="19" t="s">
        <v>496</v>
      </c>
      <c r="C316" s="20"/>
      <c r="D316" s="20" t="s">
        <v>341</v>
      </c>
      <c r="E316" s="159">
        <v>5106</v>
      </c>
      <c r="F316" s="32">
        <v>2400</v>
      </c>
      <c r="G316" s="181">
        <v>1640</v>
      </c>
      <c r="H316" s="121"/>
    </row>
    <row r="317" spans="1:8" ht="33">
      <c r="A317" s="89" t="s">
        <v>325</v>
      </c>
      <c r="B317" s="19" t="s">
        <v>497</v>
      </c>
      <c r="C317" s="20"/>
      <c r="D317" s="20" t="s">
        <v>341</v>
      </c>
      <c r="E317" s="159">
        <v>4020</v>
      </c>
      <c r="F317" s="32">
        <v>3400</v>
      </c>
      <c r="G317" s="181">
        <v>600</v>
      </c>
      <c r="H317" s="121"/>
    </row>
    <row r="318" spans="1:8" ht="33">
      <c r="A318" s="45" t="s">
        <v>386</v>
      </c>
      <c r="B318" s="46" t="s">
        <v>116</v>
      </c>
      <c r="C318" s="20"/>
      <c r="D318" s="47"/>
      <c r="E318" s="180">
        <f>E319</f>
        <v>159600</v>
      </c>
      <c r="F318" s="180">
        <f>F319</f>
        <v>31663</v>
      </c>
      <c r="G318" s="180">
        <f>G319</f>
        <v>4000</v>
      </c>
      <c r="H318" s="121"/>
    </row>
    <row r="319" spans="1:8" ht="16.5">
      <c r="A319" s="25" t="s">
        <v>374</v>
      </c>
      <c r="B319" s="28" t="s">
        <v>117</v>
      </c>
      <c r="C319" s="20"/>
      <c r="D319" s="20"/>
      <c r="E319" s="185">
        <v>159600</v>
      </c>
      <c r="F319" s="185">
        <v>31663</v>
      </c>
      <c r="G319" s="185">
        <v>4000</v>
      </c>
      <c r="H319" s="121"/>
    </row>
    <row r="320" spans="1:8" ht="33">
      <c r="A320" s="30" t="s">
        <v>368</v>
      </c>
      <c r="B320" s="44" t="s">
        <v>118</v>
      </c>
      <c r="C320" s="20" t="s">
        <v>371</v>
      </c>
      <c r="D320" s="44" t="s">
        <v>490</v>
      </c>
      <c r="E320" s="186">
        <v>100100</v>
      </c>
      <c r="F320" s="185">
        <v>18983</v>
      </c>
      <c r="G320" s="185">
        <f>SUM(G321:G328)</f>
        <v>3500</v>
      </c>
      <c r="H320" s="121"/>
    </row>
    <row r="321" spans="1:8" ht="33">
      <c r="A321" s="94" t="s">
        <v>322</v>
      </c>
      <c r="B321" s="95" t="s">
        <v>119</v>
      </c>
      <c r="C321" s="20" t="s">
        <v>371</v>
      </c>
      <c r="D321" s="92" t="s">
        <v>487</v>
      </c>
      <c r="E321" s="187">
        <v>4159</v>
      </c>
      <c r="F321" s="96">
        <v>3050</v>
      </c>
      <c r="G321" s="188">
        <v>500</v>
      </c>
      <c r="H321" s="121"/>
    </row>
    <row r="322" spans="1:8" ht="33">
      <c r="A322" s="94" t="s">
        <v>323</v>
      </c>
      <c r="B322" s="97" t="s">
        <v>120</v>
      </c>
      <c r="C322" s="20" t="s">
        <v>371</v>
      </c>
      <c r="D322" s="92" t="s">
        <v>487</v>
      </c>
      <c r="E322" s="98">
        <v>3236</v>
      </c>
      <c r="F322" s="96">
        <v>2470</v>
      </c>
      <c r="G322" s="188">
        <v>400</v>
      </c>
      <c r="H322" s="121"/>
    </row>
    <row r="323" spans="1:8" ht="33">
      <c r="A323" s="94" t="s">
        <v>324</v>
      </c>
      <c r="B323" s="97" t="s">
        <v>121</v>
      </c>
      <c r="C323" s="20" t="s">
        <v>371</v>
      </c>
      <c r="D323" s="92" t="s">
        <v>487</v>
      </c>
      <c r="E323" s="98">
        <v>2641</v>
      </c>
      <c r="F323" s="96">
        <v>220</v>
      </c>
      <c r="G323" s="188">
        <v>360</v>
      </c>
      <c r="H323" s="121"/>
    </row>
    <row r="324" spans="1:8" ht="49.5">
      <c r="A324" s="94" t="s">
        <v>325</v>
      </c>
      <c r="B324" s="97" t="s">
        <v>122</v>
      </c>
      <c r="C324" s="20" t="s">
        <v>371</v>
      </c>
      <c r="D324" s="99"/>
      <c r="E324" s="187">
        <v>1629</v>
      </c>
      <c r="F324" s="187">
        <v>1400</v>
      </c>
      <c r="G324" s="188">
        <v>200</v>
      </c>
      <c r="H324" s="121"/>
    </row>
    <row r="325" spans="1:8" ht="33">
      <c r="A325" s="94" t="s">
        <v>123</v>
      </c>
      <c r="B325" s="100" t="s">
        <v>263</v>
      </c>
      <c r="C325" s="20" t="s">
        <v>371</v>
      </c>
      <c r="D325" s="92" t="s">
        <v>372</v>
      </c>
      <c r="E325" s="96">
        <v>1884</v>
      </c>
      <c r="F325" s="96">
        <v>1400</v>
      </c>
      <c r="G325" s="188">
        <v>430</v>
      </c>
      <c r="H325" s="121"/>
    </row>
    <row r="326" spans="1:8" ht="33">
      <c r="A326" s="94" t="s">
        <v>124</v>
      </c>
      <c r="B326" s="95" t="s">
        <v>331</v>
      </c>
      <c r="C326" s="20" t="s">
        <v>371</v>
      </c>
      <c r="D326" s="92" t="s">
        <v>372</v>
      </c>
      <c r="E326" s="96">
        <v>4908</v>
      </c>
      <c r="F326" s="96">
        <v>3533</v>
      </c>
      <c r="G326" s="188">
        <v>580</v>
      </c>
      <c r="H326" s="121"/>
    </row>
    <row r="327" spans="1:8" ht="33">
      <c r="A327" s="94" t="s">
        <v>125</v>
      </c>
      <c r="B327" s="95" t="s">
        <v>264</v>
      </c>
      <c r="C327" s="20" t="s">
        <v>371</v>
      </c>
      <c r="D327" s="92" t="s">
        <v>372</v>
      </c>
      <c r="E327" s="183">
        <v>4764</v>
      </c>
      <c r="F327" s="96">
        <v>3700</v>
      </c>
      <c r="G327" s="188">
        <v>700</v>
      </c>
      <c r="H327" s="121"/>
    </row>
    <row r="328" spans="1:8" ht="49.5">
      <c r="A328" s="94" t="s">
        <v>126</v>
      </c>
      <c r="B328" s="95" t="s">
        <v>127</v>
      </c>
      <c r="C328" s="20" t="s">
        <v>371</v>
      </c>
      <c r="D328" s="92" t="s">
        <v>372</v>
      </c>
      <c r="E328" s="183">
        <v>2385</v>
      </c>
      <c r="F328" s="96">
        <v>1430</v>
      </c>
      <c r="G328" s="188">
        <v>330</v>
      </c>
      <c r="H328" s="121"/>
    </row>
    <row r="329" spans="1:8" ht="33">
      <c r="A329" s="30" t="s">
        <v>359</v>
      </c>
      <c r="B329" s="44" t="s">
        <v>128</v>
      </c>
      <c r="C329" s="20"/>
      <c r="D329" s="44" t="s">
        <v>490</v>
      </c>
      <c r="E329" s="186">
        <v>59500</v>
      </c>
      <c r="F329" s="185">
        <v>12680</v>
      </c>
      <c r="G329" s="185">
        <v>500</v>
      </c>
      <c r="H329" s="121"/>
    </row>
    <row r="330" spans="1:8" ht="33">
      <c r="A330" s="94" t="s">
        <v>322</v>
      </c>
      <c r="B330" s="95" t="s">
        <v>262</v>
      </c>
      <c r="C330" s="20" t="s">
        <v>371</v>
      </c>
      <c r="D330" s="99" t="s">
        <v>372</v>
      </c>
      <c r="E330" s="96">
        <v>3754</v>
      </c>
      <c r="F330" s="96">
        <v>3100</v>
      </c>
      <c r="G330" s="185">
        <v>500</v>
      </c>
      <c r="H330" s="121"/>
    </row>
    <row r="331" spans="1:8" ht="33">
      <c r="A331" s="45" t="s">
        <v>506</v>
      </c>
      <c r="B331" s="46" t="s">
        <v>129</v>
      </c>
      <c r="C331" s="20"/>
      <c r="D331" s="101"/>
      <c r="E331" s="102">
        <v>25964</v>
      </c>
      <c r="F331" s="102"/>
      <c r="G331" s="102">
        <v>11000</v>
      </c>
      <c r="H331" s="121"/>
    </row>
    <row r="332" spans="1:8" ht="16.5">
      <c r="A332" s="25" t="s">
        <v>374</v>
      </c>
      <c r="B332" s="28" t="s">
        <v>455</v>
      </c>
      <c r="C332" s="20"/>
      <c r="D332" s="20"/>
      <c r="E332" s="185">
        <f>SUM(E334:E337)</f>
        <v>25964</v>
      </c>
      <c r="F332" s="185"/>
      <c r="G332" s="185">
        <f>SUM(G334:G337)</f>
        <v>11000</v>
      </c>
      <c r="H332" s="121"/>
    </row>
    <row r="333" spans="1:8" ht="33">
      <c r="A333" s="30" t="s">
        <v>368</v>
      </c>
      <c r="B333" s="44" t="s">
        <v>130</v>
      </c>
      <c r="C333" s="20" t="s">
        <v>371</v>
      </c>
      <c r="D333" s="20"/>
      <c r="E333" s="185">
        <v>25964</v>
      </c>
      <c r="F333" s="185"/>
      <c r="G333" s="185">
        <v>11000</v>
      </c>
      <c r="H333" s="121"/>
    </row>
    <row r="334" spans="1:8" ht="16.5">
      <c r="A334" s="89" t="s">
        <v>322</v>
      </c>
      <c r="B334" s="31" t="s">
        <v>131</v>
      </c>
      <c r="C334" s="20" t="s">
        <v>371</v>
      </c>
      <c r="D334" s="103"/>
      <c r="E334" s="63">
        <v>6700</v>
      </c>
      <c r="F334" s="186"/>
      <c r="G334" s="87">
        <v>3968</v>
      </c>
      <c r="H334" s="121"/>
    </row>
    <row r="335" spans="1:8" ht="33">
      <c r="A335" s="89" t="s">
        <v>323</v>
      </c>
      <c r="B335" s="31" t="s">
        <v>132</v>
      </c>
      <c r="C335" s="20" t="s">
        <v>371</v>
      </c>
      <c r="D335" s="103"/>
      <c r="E335" s="63">
        <v>6655</v>
      </c>
      <c r="F335" s="186"/>
      <c r="G335" s="87">
        <v>3271</v>
      </c>
      <c r="H335" s="121"/>
    </row>
    <row r="336" spans="1:8" ht="16.5">
      <c r="A336" s="89" t="s">
        <v>324</v>
      </c>
      <c r="B336" s="31" t="s">
        <v>133</v>
      </c>
      <c r="C336" s="20" t="s">
        <v>371</v>
      </c>
      <c r="D336" s="103"/>
      <c r="E336" s="63">
        <v>7420</v>
      </c>
      <c r="F336" s="186"/>
      <c r="G336" s="87">
        <v>1648</v>
      </c>
      <c r="H336" s="121"/>
    </row>
    <row r="337" spans="1:8" ht="33">
      <c r="A337" s="89" t="s">
        <v>325</v>
      </c>
      <c r="B337" s="31" t="s">
        <v>280</v>
      </c>
      <c r="C337" s="20" t="s">
        <v>371</v>
      </c>
      <c r="D337" s="103"/>
      <c r="E337" s="63">
        <v>5189</v>
      </c>
      <c r="F337" s="186"/>
      <c r="G337" s="87">
        <v>2113</v>
      </c>
      <c r="H337" s="121"/>
    </row>
    <row r="338" spans="1:8" ht="16.5">
      <c r="A338" s="45" t="s">
        <v>387</v>
      </c>
      <c r="B338" s="46" t="s">
        <v>330</v>
      </c>
      <c r="C338" s="20"/>
      <c r="D338" s="47"/>
      <c r="E338" s="180">
        <f aca="true" t="shared" si="2" ref="E338:G339">E339</f>
        <v>75000</v>
      </c>
      <c r="F338" s="180">
        <f t="shared" si="2"/>
        <v>28800</v>
      </c>
      <c r="G338" s="180">
        <f t="shared" si="2"/>
        <v>14000</v>
      </c>
      <c r="H338" s="121"/>
    </row>
    <row r="339" spans="1:8" ht="33">
      <c r="A339" s="25" t="s">
        <v>374</v>
      </c>
      <c r="B339" s="28" t="s">
        <v>422</v>
      </c>
      <c r="C339" s="20"/>
      <c r="D339" s="27"/>
      <c r="E339" s="180">
        <f t="shared" si="2"/>
        <v>75000</v>
      </c>
      <c r="F339" s="180">
        <f t="shared" si="2"/>
        <v>28800</v>
      </c>
      <c r="G339" s="180">
        <f t="shared" si="2"/>
        <v>14000</v>
      </c>
      <c r="H339" s="121"/>
    </row>
    <row r="340" spans="1:8" ht="33">
      <c r="A340" s="104">
        <v>1</v>
      </c>
      <c r="B340" s="31" t="s">
        <v>332</v>
      </c>
      <c r="C340" s="20" t="s">
        <v>369</v>
      </c>
      <c r="D340" s="20" t="s">
        <v>342</v>
      </c>
      <c r="E340" s="29">
        <v>75000</v>
      </c>
      <c r="F340" s="32">
        <v>28800</v>
      </c>
      <c r="G340" s="181">
        <v>14000</v>
      </c>
      <c r="H340" s="121"/>
    </row>
    <row r="341" spans="1:8" ht="33">
      <c r="A341" s="45" t="s">
        <v>388</v>
      </c>
      <c r="B341" s="46" t="s">
        <v>281</v>
      </c>
      <c r="C341" s="20"/>
      <c r="D341" s="47"/>
      <c r="E341" s="180">
        <f>E342+E344</f>
        <v>30000</v>
      </c>
      <c r="F341" s="180">
        <f>F342+F344</f>
        <v>10867</v>
      </c>
      <c r="G341" s="180">
        <f>G342+G344</f>
        <v>8000</v>
      </c>
      <c r="H341" s="121"/>
    </row>
    <row r="342" spans="1:8" ht="33">
      <c r="A342" s="25" t="s">
        <v>374</v>
      </c>
      <c r="B342" s="28" t="s">
        <v>422</v>
      </c>
      <c r="C342" s="20"/>
      <c r="D342" s="27"/>
      <c r="E342" s="180">
        <f>E343</f>
        <v>20000</v>
      </c>
      <c r="F342" s="180">
        <f>F343</f>
        <v>10867</v>
      </c>
      <c r="G342" s="180">
        <f>G343</f>
        <v>3800</v>
      </c>
      <c r="H342" s="121"/>
    </row>
    <row r="343" spans="1:8" ht="33">
      <c r="A343" s="30" t="s">
        <v>368</v>
      </c>
      <c r="B343" s="19" t="s">
        <v>282</v>
      </c>
      <c r="C343" s="20" t="s">
        <v>371</v>
      </c>
      <c r="D343" s="20" t="s">
        <v>344</v>
      </c>
      <c r="E343" s="55">
        <v>20000</v>
      </c>
      <c r="F343" s="32">
        <v>10867</v>
      </c>
      <c r="G343" s="181">
        <v>3800</v>
      </c>
      <c r="H343" s="121"/>
    </row>
    <row r="344" spans="1:8" ht="16.5">
      <c r="A344" s="25" t="s">
        <v>375</v>
      </c>
      <c r="B344" s="28" t="s">
        <v>455</v>
      </c>
      <c r="C344" s="20"/>
      <c r="D344" s="79"/>
      <c r="E344" s="56">
        <f>E345</f>
        <v>10000</v>
      </c>
      <c r="F344" s="56"/>
      <c r="G344" s="56">
        <f>G345</f>
        <v>4200</v>
      </c>
      <c r="H344" s="121"/>
    </row>
    <row r="345" spans="1:8" ht="49.5">
      <c r="A345" s="30" t="s">
        <v>368</v>
      </c>
      <c r="B345" s="19" t="s">
        <v>283</v>
      </c>
      <c r="C345" s="20" t="s">
        <v>371</v>
      </c>
      <c r="D345" s="79" t="s">
        <v>485</v>
      </c>
      <c r="E345" s="54">
        <v>10000</v>
      </c>
      <c r="F345" s="32"/>
      <c r="G345" s="181">
        <v>4200</v>
      </c>
      <c r="H345" s="121"/>
    </row>
    <row r="346" spans="1:8" ht="33">
      <c r="A346" s="105" t="s">
        <v>389</v>
      </c>
      <c r="B346" s="46" t="s">
        <v>284</v>
      </c>
      <c r="C346" s="20"/>
      <c r="D346" s="20"/>
      <c r="E346" s="106">
        <f aca="true" t="shared" si="3" ref="E346:G347">E347</f>
        <v>257147</v>
      </c>
      <c r="F346" s="106">
        <f t="shared" si="3"/>
        <v>58560</v>
      </c>
      <c r="G346" s="106">
        <f t="shared" si="3"/>
        <v>8500</v>
      </c>
      <c r="H346" s="121"/>
    </row>
    <row r="347" spans="1:8" ht="16.5">
      <c r="A347" s="25" t="s">
        <v>374</v>
      </c>
      <c r="B347" s="28" t="s">
        <v>486</v>
      </c>
      <c r="C347" s="20"/>
      <c r="D347" s="20"/>
      <c r="E347" s="106">
        <f t="shared" si="3"/>
        <v>257147</v>
      </c>
      <c r="F347" s="106">
        <f t="shared" si="3"/>
        <v>58560</v>
      </c>
      <c r="G347" s="106">
        <f t="shared" si="3"/>
        <v>8500</v>
      </c>
      <c r="H347" s="121"/>
    </row>
    <row r="348" spans="1:8" ht="33">
      <c r="A348" s="89">
        <v>1</v>
      </c>
      <c r="B348" s="107" t="s">
        <v>393</v>
      </c>
      <c r="C348" s="20" t="s">
        <v>369</v>
      </c>
      <c r="D348" s="20" t="s">
        <v>490</v>
      </c>
      <c r="E348" s="108">
        <v>257147</v>
      </c>
      <c r="F348" s="32">
        <v>58560</v>
      </c>
      <c r="G348" s="32">
        <v>8500</v>
      </c>
      <c r="H348" s="121"/>
    </row>
    <row r="349" spans="1:8" ht="82.5">
      <c r="A349" s="109" t="s">
        <v>389</v>
      </c>
      <c r="B349" s="110" t="s">
        <v>285</v>
      </c>
      <c r="C349" s="20"/>
      <c r="D349" s="110"/>
      <c r="E349" s="182">
        <f>SUM(E350:E351)</f>
        <v>7405</v>
      </c>
      <c r="F349" s="182">
        <f>SUM(F350:F351)</f>
        <v>60</v>
      </c>
      <c r="G349" s="182">
        <f>SUM(G350:G351)</f>
        <v>2000</v>
      </c>
      <c r="H349" s="121"/>
    </row>
    <row r="350" spans="1:8" ht="33">
      <c r="A350" s="66">
        <v>1</v>
      </c>
      <c r="B350" s="67" t="s">
        <v>286</v>
      </c>
      <c r="C350" s="20" t="s">
        <v>371</v>
      </c>
      <c r="D350" s="66" t="s">
        <v>397</v>
      </c>
      <c r="E350" s="111">
        <v>4097</v>
      </c>
      <c r="F350" s="111">
        <v>30</v>
      </c>
      <c r="G350" s="111">
        <v>1000</v>
      </c>
      <c r="H350" s="121"/>
    </row>
    <row r="351" spans="1:8" ht="33">
      <c r="A351" s="66">
        <v>2</v>
      </c>
      <c r="B351" s="67" t="s">
        <v>287</v>
      </c>
      <c r="C351" s="20" t="s">
        <v>371</v>
      </c>
      <c r="D351" s="66" t="s">
        <v>397</v>
      </c>
      <c r="E351" s="111">
        <v>3308</v>
      </c>
      <c r="F351" s="111">
        <v>30</v>
      </c>
      <c r="G351" s="111">
        <v>1000</v>
      </c>
      <c r="H351" s="121"/>
    </row>
    <row r="352" spans="1:8" s="237" customFormat="1" ht="16.5">
      <c r="A352" s="238" t="s">
        <v>371</v>
      </c>
      <c r="B352" s="238" t="s">
        <v>507</v>
      </c>
      <c r="C352" s="239"/>
      <c r="D352" s="239"/>
      <c r="E352" s="240">
        <f>E353+E395+E407+E410+E412</f>
        <v>97850</v>
      </c>
      <c r="F352" s="240">
        <f>F353+F395+F407+F410+F412</f>
        <v>41632</v>
      </c>
      <c r="G352" s="240">
        <f>G353+G395+G407+G410+G412</f>
        <v>57114</v>
      </c>
      <c r="H352" s="240"/>
    </row>
    <row r="353" spans="1:8" s="237" customFormat="1" ht="16.5">
      <c r="A353" s="238" t="s">
        <v>399</v>
      </c>
      <c r="B353" s="238" t="s">
        <v>210</v>
      </c>
      <c r="C353" s="239"/>
      <c r="D353" s="239"/>
      <c r="E353" s="240">
        <f>E354+E376</f>
        <v>84350</v>
      </c>
      <c r="F353" s="240">
        <f>F354+F376</f>
        <v>33312</v>
      </c>
      <c r="G353" s="240">
        <f>G354+G376</f>
        <v>32500</v>
      </c>
      <c r="H353" s="240"/>
    </row>
    <row r="354" spans="1:8" s="21" customFormat="1" ht="33">
      <c r="A354" s="113" t="s">
        <v>356</v>
      </c>
      <c r="B354" s="113" t="s">
        <v>82</v>
      </c>
      <c r="C354" s="20"/>
      <c r="D354" s="114"/>
      <c r="E354" s="115">
        <v>37944</v>
      </c>
      <c r="F354" s="115">
        <v>13962</v>
      </c>
      <c r="G354" s="115">
        <v>20000</v>
      </c>
      <c r="H354" s="121"/>
    </row>
    <row r="355" spans="1:8" s="21" customFormat="1" ht="17.25">
      <c r="A355" s="22" t="s">
        <v>508</v>
      </c>
      <c r="B355" s="23" t="s">
        <v>211</v>
      </c>
      <c r="C355" s="20"/>
      <c r="D355" s="136"/>
      <c r="E355" s="118">
        <v>12158</v>
      </c>
      <c r="F355" s="118">
        <v>5180</v>
      </c>
      <c r="G355" s="118">
        <v>15000</v>
      </c>
      <c r="H355" s="121"/>
    </row>
    <row r="356" spans="1:8" s="21" customFormat="1" ht="16.5">
      <c r="A356" s="124" t="s">
        <v>358</v>
      </c>
      <c r="B356" s="119" t="s">
        <v>274</v>
      </c>
      <c r="C356" s="20"/>
      <c r="D356" s="124"/>
      <c r="E356" s="111">
        <v>4107</v>
      </c>
      <c r="F356" s="111">
        <v>2000</v>
      </c>
      <c r="G356" s="111">
        <v>1930</v>
      </c>
      <c r="H356" s="121"/>
    </row>
    <row r="357" spans="1:8" s="21" customFormat="1" ht="33">
      <c r="A357" s="129">
        <v>1</v>
      </c>
      <c r="B357" s="123" t="s">
        <v>208</v>
      </c>
      <c r="C357" s="20" t="s">
        <v>371</v>
      </c>
      <c r="D357" s="122" t="s">
        <v>489</v>
      </c>
      <c r="E357" s="111">
        <v>4107</v>
      </c>
      <c r="F357" s="111">
        <v>2000</v>
      </c>
      <c r="G357" s="111">
        <v>1930</v>
      </c>
      <c r="H357" s="121"/>
    </row>
    <row r="358" spans="1:8" s="21" customFormat="1" ht="16.5">
      <c r="A358" s="124" t="s">
        <v>364</v>
      </c>
      <c r="B358" s="119" t="s">
        <v>275</v>
      </c>
      <c r="C358" s="20"/>
      <c r="D358" s="124"/>
      <c r="E358" s="111">
        <v>8051</v>
      </c>
      <c r="F358" s="111">
        <v>3180</v>
      </c>
      <c r="G358" s="111">
        <v>2058</v>
      </c>
      <c r="H358" s="121"/>
    </row>
    <row r="359" spans="1:8" s="21" customFormat="1" ht="33">
      <c r="A359" s="122" t="s">
        <v>368</v>
      </c>
      <c r="B359" s="123" t="s">
        <v>353</v>
      </c>
      <c r="C359" s="20" t="s">
        <v>371</v>
      </c>
      <c r="D359" s="122" t="s">
        <v>373</v>
      </c>
      <c r="E359" s="111">
        <v>2348</v>
      </c>
      <c r="F359" s="111">
        <v>1100</v>
      </c>
      <c r="G359" s="111">
        <v>500</v>
      </c>
      <c r="H359" s="121"/>
    </row>
    <row r="360" spans="1:8" s="21" customFormat="1" ht="33">
      <c r="A360" s="122" t="s">
        <v>359</v>
      </c>
      <c r="B360" s="123" t="s">
        <v>307</v>
      </c>
      <c r="C360" s="20" t="s">
        <v>371</v>
      </c>
      <c r="D360" s="122" t="s">
        <v>319</v>
      </c>
      <c r="E360" s="111">
        <v>2242</v>
      </c>
      <c r="F360" s="111">
        <v>980</v>
      </c>
      <c r="G360" s="111">
        <v>550</v>
      </c>
      <c r="H360" s="121"/>
    </row>
    <row r="361" spans="1:8" s="21" customFormat="1" ht="16.5">
      <c r="A361" s="122" t="s">
        <v>360</v>
      </c>
      <c r="B361" s="123" t="s">
        <v>149</v>
      </c>
      <c r="C361" s="20" t="s">
        <v>371</v>
      </c>
      <c r="D361" s="122" t="s">
        <v>319</v>
      </c>
      <c r="E361" s="111">
        <v>3461</v>
      </c>
      <c r="F361" s="111">
        <v>1100</v>
      </c>
      <c r="G361" s="111">
        <v>1008</v>
      </c>
      <c r="H361" s="121"/>
    </row>
    <row r="362" spans="1:8" s="21" customFormat="1" ht="16.5">
      <c r="A362" s="124" t="s">
        <v>365</v>
      </c>
      <c r="B362" s="119" t="s">
        <v>279</v>
      </c>
      <c r="C362" s="20"/>
      <c r="D362" s="124"/>
      <c r="E362" s="111"/>
      <c r="F362" s="111"/>
      <c r="G362" s="111">
        <v>11012</v>
      </c>
      <c r="H362" s="121"/>
    </row>
    <row r="363" spans="1:8" s="21" customFormat="1" ht="33">
      <c r="A363" s="129">
        <v>1</v>
      </c>
      <c r="B363" s="130" t="s">
        <v>252</v>
      </c>
      <c r="C363" s="20" t="s">
        <v>371</v>
      </c>
      <c r="D363" s="161" t="s">
        <v>397</v>
      </c>
      <c r="E363" s="111">
        <v>3850</v>
      </c>
      <c r="F363" s="111">
        <v>50</v>
      </c>
      <c r="G363" s="111">
        <v>1298</v>
      </c>
      <c r="H363" s="121"/>
    </row>
    <row r="364" spans="1:8" s="21" customFormat="1" ht="33">
      <c r="A364" s="129">
        <v>2</v>
      </c>
      <c r="B364" s="130" t="s">
        <v>171</v>
      </c>
      <c r="C364" s="20" t="s">
        <v>371</v>
      </c>
      <c r="D364" s="161" t="s">
        <v>397</v>
      </c>
      <c r="E364" s="111">
        <v>3237</v>
      </c>
      <c r="F364" s="111">
        <v>50</v>
      </c>
      <c r="G364" s="111">
        <v>1083</v>
      </c>
      <c r="H364" s="121"/>
    </row>
    <row r="365" spans="1:8" s="21" customFormat="1" ht="33">
      <c r="A365" s="129">
        <v>3</v>
      </c>
      <c r="B365" s="130" t="s">
        <v>251</v>
      </c>
      <c r="C365" s="20" t="s">
        <v>371</v>
      </c>
      <c r="D365" s="161" t="s">
        <v>397</v>
      </c>
      <c r="E365" s="111">
        <v>2955</v>
      </c>
      <c r="F365" s="111">
        <v>50</v>
      </c>
      <c r="G365" s="111">
        <v>984</v>
      </c>
      <c r="H365" s="121"/>
    </row>
    <row r="366" spans="1:8" s="21" customFormat="1" ht="33">
      <c r="A366" s="129">
        <v>4</v>
      </c>
      <c r="B366" s="130" t="s">
        <v>172</v>
      </c>
      <c r="C366" s="20" t="s">
        <v>371</v>
      </c>
      <c r="D366" s="161" t="s">
        <v>397</v>
      </c>
      <c r="E366" s="111">
        <v>3338</v>
      </c>
      <c r="F366" s="111">
        <v>50</v>
      </c>
      <c r="G366" s="111">
        <v>1118</v>
      </c>
      <c r="H366" s="121"/>
    </row>
    <row r="367" spans="1:8" s="21" customFormat="1" ht="33">
      <c r="A367" s="129">
        <v>5</v>
      </c>
      <c r="B367" s="130" t="s">
        <v>254</v>
      </c>
      <c r="C367" s="20" t="s">
        <v>371</v>
      </c>
      <c r="D367" s="161" t="s">
        <v>397</v>
      </c>
      <c r="E367" s="111">
        <v>3108</v>
      </c>
      <c r="F367" s="111">
        <v>50</v>
      </c>
      <c r="G367" s="111">
        <v>1038</v>
      </c>
      <c r="H367" s="121"/>
    </row>
    <row r="368" spans="1:8" s="21" customFormat="1" ht="33">
      <c r="A368" s="129">
        <v>6</v>
      </c>
      <c r="B368" s="130" t="s">
        <v>255</v>
      </c>
      <c r="C368" s="20" t="s">
        <v>371</v>
      </c>
      <c r="D368" s="161" t="s">
        <v>397</v>
      </c>
      <c r="E368" s="111">
        <v>5491</v>
      </c>
      <c r="F368" s="111">
        <v>50</v>
      </c>
      <c r="G368" s="111">
        <v>1872</v>
      </c>
      <c r="H368" s="121"/>
    </row>
    <row r="369" spans="1:8" s="21" customFormat="1" ht="33">
      <c r="A369" s="129">
        <v>7</v>
      </c>
      <c r="B369" s="130" t="s">
        <v>83</v>
      </c>
      <c r="C369" s="20" t="s">
        <v>371</v>
      </c>
      <c r="D369" s="161" t="s">
        <v>397</v>
      </c>
      <c r="E369" s="111">
        <v>2197</v>
      </c>
      <c r="F369" s="111">
        <v>50</v>
      </c>
      <c r="G369" s="111">
        <v>719</v>
      </c>
      <c r="H369" s="121"/>
    </row>
    <row r="370" spans="1:8" s="21" customFormat="1" ht="33">
      <c r="A370" s="129">
        <v>8</v>
      </c>
      <c r="B370" s="130" t="s">
        <v>173</v>
      </c>
      <c r="C370" s="20" t="s">
        <v>371</v>
      </c>
      <c r="D370" s="161" t="s">
        <v>397</v>
      </c>
      <c r="E370" s="111">
        <v>7589</v>
      </c>
      <c r="F370" s="111">
        <v>100</v>
      </c>
      <c r="G370" s="111">
        <v>2600</v>
      </c>
      <c r="H370" s="121"/>
    </row>
    <row r="371" spans="1:8" s="21" customFormat="1" ht="33">
      <c r="A371" s="129">
        <v>9</v>
      </c>
      <c r="B371" s="130" t="s">
        <v>174</v>
      </c>
      <c r="C371" s="20" t="s">
        <v>371</v>
      </c>
      <c r="D371" s="161" t="s">
        <v>397</v>
      </c>
      <c r="E371" s="111">
        <v>5512</v>
      </c>
      <c r="F371" s="111">
        <v>50</v>
      </c>
      <c r="G371" s="111">
        <v>300</v>
      </c>
      <c r="H371" s="121"/>
    </row>
    <row r="372" spans="1:8" s="21" customFormat="1" ht="17.25">
      <c r="A372" s="22" t="s">
        <v>509</v>
      </c>
      <c r="B372" s="23" t="s">
        <v>175</v>
      </c>
      <c r="C372" s="20"/>
      <c r="D372" s="136"/>
      <c r="E372" s="231">
        <v>25786</v>
      </c>
      <c r="F372" s="231">
        <v>8782</v>
      </c>
      <c r="G372" s="231">
        <v>5000</v>
      </c>
      <c r="H372" s="121"/>
    </row>
    <row r="373" spans="1:8" s="21" customFormat="1" ht="16.5">
      <c r="A373" s="124" t="s">
        <v>358</v>
      </c>
      <c r="B373" s="119" t="s">
        <v>275</v>
      </c>
      <c r="C373" s="20"/>
      <c r="D373" s="136"/>
      <c r="E373" s="225">
        <v>25786</v>
      </c>
      <c r="F373" s="225">
        <v>8782</v>
      </c>
      <c r="G373" s="225">
        <v>5000</v>
      </c>
      <c r="H373" s="121"/>
    </row>
    <row r="374" spans="1:8" s="21" customFormat="1" ht="33">
      <c r="A374" s="122">
        <v>1</v>
      </c>
      <c r="B374" s="123" t="s">
        <v>209</v>
      </c>
      <c r="C374" s="20" t="s">
        <v>371</v>
      </c>
      <c r="D374" s="122" t="s">
        <v>317</v>
      </c>
      <c r="E374" s="111">
        <v>21724</v>
      </c>
      <c r="F374" s="111">
        <v>6703</v>
      </c>
      <c r="G374" s="111">
        <v>3500</v>
      </c>
      <c r="H374" s="121"/>
    </row>
    <row r="375" spans="1:8" s="21" customFormat="1" ht="33">
      <c r="A375" s="151" t="s">
        <v>359</v>
      </c>
      <c r="B375" s="152" t="s">
        <v>337</v>
      </c>
      <c r="C375" s="20" t="s">
        <v>371</v>
      </c>
      <c r="D375" s="175" t="s">
        <v>344</v>
      </c>
      <c r="E375" s="111">
        <v>4062</v>
      </c>
      <c r="F375" s="111">
        <v>2079</v>
      </c>
      <c r="G375" s="111">
        <v>1500</v>
      </c>
      <c r="H375" s="121"/>
    </row>
    <row r="376" spans="1:8" s="21" customFormat="1" ht="33">
      <c r="A376" s="113" t="s">
        <v>357</v>
      </c>
      <c r="B376" s="113" t="s">
        <v>39</v>
      </c>
      <c r="C376" s="20"/>
      <c r="D376" s="114"/>
      <c r="E376" s="115">
        <v>46406</v>
      </c>
      <c r="F376" s="115">
        <v>19350</v>
      </c>
      <c r="G376" s="115">
        <v>12500</v>
      </c>
      <c r="H376" s="121"/>
    </row>
    <row r="377" spans="1:8" s="21" customFormat="1" ht="16.5">
      <c r="A377" s="209" t="s">
        <v>501</v>
      </c>
      <c r="B377" s="210" t="s">
        <v>175</v>
      </c>
      <c r="C377" s="27"/>
      <c r="D377" s="211"/>
      <c r="E377" s="179">
        <v>33811</v>
      </c>
      <c r="F377" s="179">
        <v>14020</v>
      </c>
      <c r="G377" s="179">
        <v>9200</v>
      </c>
      <c r="H377" s="121"/>
    </row>
    <row r="378" spans="1:8" s="21" customFormat="1" ht="16.5">
      <c r="A378" s="124" t="s">
        <v>358</v>
      </c>
      <c r="B378" s="119" t="s">
        <v>40</v>
      </c>
      <c r="C378" s="40"/>
      <c r="D378" s="124"/>
      <c r="E378" s="225">
        <v>12000</v>
      </c>
      <c r="F378" s="225">
        <v>20</v>
      </c>
      <c r="G378" s="225">
        <v>6000</v>
      </c>
      <c r="H378" s="121"/>
    </row>
    <row r="379" spans="1:8" s="21" customFormat="1" ht="33">
      <c r="A379" s="122" t="s">
        <v>368</v>
      </c>
      <c r="B379" s="123" t="s">
        <v>41</v>
      </c>
      <c r="C379" s="20" t="s">
        <v>371</v>
      </c>
      <c r="D379" s="122" t="s">
        <v>397</v>
      </c>
      <c r="E379" s="111">
        <v>3000</v>
      </c>
      <c r="F379" s="111">
        <v>20</v>
      </c>
      <c r="G379" s="111">
        <v>1500</v>
      </c>
      <c r="H379" s="121"/>
    </row>
    <row r="380" spans="1:8" s="21" customFormat="1" ht="33">
      <c r="A380" s="122" t="s">
        <v>359</v>
      </c>
      <c r="B380" s="123" t="s">
        <v>42</v>
      </c>
      <c r="C380" s="20" t="s">
        <v>371</v>
      </c>
      <c r="D380" s="122" t="s">
        <v>397</v>
      </c>
      <c r="E380" s="111">
        <v>3000</v>
      </c>
      <c r="F380" s="111"/>
      <c r="G380" s="111">
        <v>1500</v>
      </c>
      <c r="H380" s="121"/>
    </row>
    <row r="381" spans="1:8" s="21" customFormat="1" ht="33">
      <c r="A381" s="122" t="s">
        <v>360</v>
      </c>
      <c r="B381" s="123" t="s">
        <v>43</v>
      </c>
      <c r="C381" s="20" t="s">
        <v>371</v>
      </c>
      <c r="D381" s="122" t="s">
        <v>397</v>
      </c>
      <c r="E381" s="111">
        <v>3000</v>
      </c>
      <c r="F381" s="111"/>
      <c r="G381" s="111">
        <v>1500</v>
      </c>
      <c r="H381" s="121"/>
    </row>
    <row r="382" spans="1:8" s="21" customFormat="1" ht="33">
      <c r="A382" s="122" t="s">
        <v>361</v>
      </c>
      <c r="B382" s="123" t="s">
        <v>44</v>
      </c>
      <c r="C382" s="20" t="s">
        <v>371</v>
      </c>
      <c r="D382" s="122" t="s">
        <v>397</v>
      </c>
      <c r="E382" s="111">
        <v>3000</v>
      </c>
      <c r="F382" s="111"/>
      <c r="G382" s="111">
        <v>1500</v>
      </c>
      <c r="H382" s="121"/>
    </row>
    <row r="383" spans="1:8" s="233" customFormat="1" ht="33">
      <c r="A383" s="124" t="s">
        <v>364</v>
      </c>
      <c r="B383" s="119" t="s">
        <v>259</v>
      </c>
      <c r="C383" s="40"/>
      <c r="D383" s="124"/>
      <c r="E383" s="225">
        <v>21811</v>
      </c>
      <c r="F383" s="225">
        <v>14000</v>
      </c>
      <c r="G383" s="225">
        <v>3200</v>
      </c>
      <c r="H383" s="232"/>
    </row>
    <row r="384" spans="1:8" s="21" customFormat="1" ht="33">
      <c r="A384" s="122" t="s">
        <v>368</v>
      </c>
      <c r="B384" s="123" t="s">
        <v>46</v>
      </c>
      <c r="C384" s="20" t="s">
        <v>371</v>
      </c>
      <c r="D384" s="122" t="s">
        <v>489</v>
      </c>
      <c r="E384" s="111">
        <v>3232</v>
      </c>
      <c r="F384" s="111">
        <v>2000</v>
      </c>
      <c r="G384" s="111">
        <v>500</v>
      </c>
      <c r="H384" s="121"/>
    </row>
    <row r="385" spans="1:8" s="21" customFormat="1" ht="33">
      <c r="A385" s="122" t="s">
        <v>359</v>
      </c>
      <c r="B385" s="123" t="s">
        <v>47</v>
      </c>
      <c r="C385" s="20" t="s">
        <v>371</v>
      </c>
      <c r="D385" s="122" t="s">
        <v>489</v>
      </c>
      <c r="E385" s="111">
        <v>3369</v>
      </c>
      <c r="F385" s="111">
        <v>2000</v>
      </c>
      <c r="G385" s="111">
        <v>500</v>
      </c>
      <c r="H385" s="121"/>
    </row>
    <row r="386" spans="1:8" s="21" customFormat="1" ht="33">
      <c r="A386" s="122" t="s">
        <v>360</v>
      </c>
      <c r="B386" s="123" t="s">
        <v>48</v>
      </c>
      <c r="C386" s="20" t="s">
        <v>371</v>
      </c>
      <c r="D386" s="122" t="s">
        <v>489</v>
      </c>
      <c r="E386" s="111">
        <v>3105</v>
      </c>
      <c r="F386" s="111">
        <v>2000</v>
      </c>
      <c r="G386" s="111">
        <v>500</v>
      </c>
      <c r="H386" s="121"/>
    </row>
    <row r="387" spans="1:8" s="21" customFormat="1" ht="33">
      <c r="A387" s="122" t="s">
        <v>361</v>
      </c>
      <c r="B387" s="123" t="s">
        <v>49</v>
      </c>
      <c r="C387" s="20" t="s">
        <v>371</v>
      </c>
      <c r="D387" s="122" t="s">
        <v>489</v>
      </c>
      <c r="E387" s="111">
        <v>2518</v>
      </c>
      <c r="F387" s="111">
        <v>2000</v>
      </c>
      <c r="G387" s="111">
        <v>300</v>
      </c>
      <c r="H387" s="121"/>
    </row>
    <row r="388" spans="1:8" s="21" customFormat="1" ht="33">
      <c r="A388" s="122" t="s">
        <v>362</v>
      </c>
      <c r="B388" s="123" t="s">
        <v>50</v>
      </c>
      <c r="C388" s="20" t="s">
        <v>371</v>
      </c>
      <c r="D388" s="122" t="s">
        <v>489</v>
      </c>
      <c r="E388" s="111">
        <v>3565</v>
      </c>
      <c r="F388" s="111">
        <v>2000</v>
      </c>
      <c r="G388" s="111">
        <v>500</v>
      </c>
      <c r="H388" s="121"/>
    </row>
    <row r="389" spans="1:8" s="21" customFormat="1" ht="33">
      <c r="A389" s="122" t="s">
        <v>363</v>
      </c>
      <c r="B389" s="123" t="s">
        <v>51</v>
      </c>
      <c r="C389" s="20" t="s">
        <v>371</v>
      </c>
      <c r="D389" s="122" t="s">
        <v>489</v>
      </c>
      <c r="E389" s="111">
        <v>3239</v>
      </c>
      <c r="F389" s="111">
        <v>2000</v>
      </c>
      <c r="G389" s="111">
        <v>500</v>
      </c>
      <c r="H389" s="121"/>
    </row>
    <row r="390" spans="1:8" s="21" customFormat="1" ht="33">
      <c r="A390" s="122" t="s">
        <v>366</v>
      </c>
      <c r="B390" s="123" t="s">
        <v>52</v>
      </c>
      <c r="C390" s="20" t="s">
        <v>371</v>
      </c>
      <c r="D390" s="122" t="s">
        <v>489</v>
      </c>
      <c r="E390" s="111">
        <v>2783</v>
      </c>
      <c r="F390" s="111">
        <v>2000</v>
      </c>
      <c r="G390" s="111">
        <v>400</v>
      </c>
      <c r="H390" s="121"/>
    </row>
    <row r="391" spans="1:8" s="21" customFormat="1" ht="16.5">
      <c r="A391" s="209" t="s">
        <v>502</v>
      </c>
      <c r="B391" s="210" t="s">
        <v>211</v>
      </c>
      <c r="C391" s="27"/>
      <c r="D391" s="211"/>
      <c r="E391" s="227">
        <v>12595</v>
      </c>
      <c r="F391" s="227">
        <v>5330</v>
      </c>
      <c r="G391" s="227">
        <v>3300</v>
      </c>
      <c r="H391" s="121"/>
    </row>
    <row r="392" spans="1:8" s="21" customFormat="1" ht="33">
      <c r="A392" s="122" t="s">
        <v>368</v>
      </c>
      <c r="B392" s="123" t="s">
        <v>53</v>
      </c>
      <c r="C392" s="20" t="s">
        <v>371</v>
      </c>
      <c r="D392" s="122" t="s">
        <v>406</v>
      </c>
      <c r="E392" s="111">
        <v>3921</v>
      </c>
      <c r="F392" s="111">
        <v>1100</v>
      </c>
      <c r="G392" s="111">
        <v>1500</v>
      </c>
      <c r="H392" s="121"/>
    </row>
    <row r="393" spans="1:8" s="21" customFormat="1" ht="33">
      <c r="A393" s="122" t="s">
        <v>359</v>
      </c>
      <c r="B393" s="123" t="s">
        <v>54</v>
      </c>
      <c r="C393" s="20" t="s">
        <v>371</v>
      </c>
      <c r="D393" s="122" t="s">
        <v>406</v>
      </c>
      <c r="E393" s="111">
        <v>5259</v>
      </c>
      <c r="F393" s="111">
        <v>2340</v>
      </c>
      <c r="G393" s="111">
        <v>1000</v>
      </c>
      <c r="H393" s="121"/>
    </row>
    <row r="394" spans="1:8" s="21" customFormat="1" ht="33">
      <c r="A394" s="122" t="s">
        <v>360</v>
      </c>
      <c r="B394" s="123" t="s">
        <v>55</v>
      </c>
      <c r="C394" s="20" t="s">
        <v>371</v>
      </c>
      <c r="D394" s="122" t="s">
        <v>406</v>
      </c>
      <c r="E394" s="111">
        <v>3415</v>
      </c>
      <c r="F394" s="111">
        <v>1890</v>
      </c>
      <c r="G394" s="111">
        <v>800</v>
      </c>
      <c r="H394" s="121"/>
    </row>
    <row r="395" spans="1:8" s="21" customFormat="1" ht="33">
      <c r="A395" s="113" t="s">
        <v>400</v>
      </c>
      <c r="B395" s="113" t="s">
        <v>59</v>
      </c>
      <c r="C395" s="20"/>
      <c r="D395" s="114"/>
      <c r="E395" s="115">
        <v>0</v>
      </c>
      <c r="F395" s="115">
        <v>0</v>
      </c>
      <c r="G395" s="115">
        <f>SUM(G396:G406)</f>
        <v>16114</v>
      </c>
      <c r="H395" s="234"/>
    </row>
    <row r="396" spans="1:8" s="21" customFormat="1" ht="16.5">
      <c r="A396" s="122">
        <v>1</v>
      </c>
      <c r="B396" s="123" t="s">
        <v>74</v>
      </c>
      <c r="C396" s="20" t="s">
        <v>371</v>
      </c>
      <c r="D396" s="122"/>
      <c r="E396" s="111"/>
      <c r="F396" s="111"/>
      <c r="G396" s="111">
        <v>3500</v>
      </c>
      <c r="H396" s="234"/>
    </row>
    <row r="397" spans="1:8" s="21" customFormat="1" ht="33">
      <c r="A397" s="122">
        <v>2</v>
      </c>
      <c r="B397" s="123" t="s">
        <v>60</v>
      </c>
      <c r="C397" s="20" t="s">
        <v>371</v>
      </c>
      <c r="D397" s="122"/>
      <c r="E397" s="111"/>
      <c r="F397" s="111"/>
      <c r="G397" s="111">
        <v>1700</v>
      </c>
      <c r="H397" s="234"/>
    </row>
    <row r="398" spans="1:8" s="21" customFormat="1" ht="16.5">
      <c r="A398" s="122">
        <v>3</v>
      </c>
      <c r="B398" s="123" t="s">
        <v>61</v>
      </c>
      <c r="C398" s="20" t="s">
        <v>371</v>
      </c>
      <c r="D398" s="122"/>
      <c r="E398" s="111"/>
      <c r="F398" s="111"/>
      <c r="G398" s="111">
        <v>1000</v>
      </c>
      <c r="H398" s="234"/>
    </row>
    <row r="399" spans="1:8" s="21" customFormat="1" ht="33">
      <c r="A399" s="122">
        <v>4</v>
      </c>
      <c r="B399" s="123" t="s">
        <v>62</v>
      </c>
      <c r="C399" s="20" t="s">
        <v>371</v>
      </c>
      <c r="D399" s="122"/>
      <c r="E399" s="111"/>
      <c r="F399" s="111"/>
      <c r="G399" s="111">
        <v>1000</v>
      </c>
      <c r="H399" s="234"/>
    </row>
    <row r="400" spans="1:8" s="21" customFormat="1" ht="16.5">
      <c r="A400" s="122">
        <v>5</v>
      </c>
      <c r="B400" s="123" t="s">
        <v>478</v>
      </c>
      <c r="C400" s="20" t="s">
        <v>371</v>
      </c>
      <c r="D400" s="122"/>
      <c r="E400" s="111"/>
      <c r="F400" s="111"/>
      <c r="G400" s="111">
        <v>1000</v>
      </c>
      <c r="H400" s="234"/>
    </row>
    <row r="401" spans="1:8" s="21" customFormat="1" ht="16.5">
      <c r="A401" s="122">
        <v>6</v>
      </c>
      <c r="B401" s="123" t="s">
        <v>63</v>
      </c>
      <c r="C401" s="20" t="s">
        <v>371</v>
      </c>
      <c r="D401" s="122"/>
      <c r="E401" s="111"/>
      <c r="F401" s="111"/>
      <c r="G401" s="111">
        <v>500</v>
      </c>
      <c r="H401" s="234"/>
    </row>
    <row r="402" spans="1:8" s="21" customFormat="1" ht="33">
      <c r="A402" s="122">
        <v>7</v>
      </c>
      <c r="B402" s="123" t="s">
        <v>64</v>
      </c>
      <c r="C402" s="20" t="s">
        <v>371</v>
      </c>
      <c r="D402" s="122"/>
      <c r="E402" s="111"/>
      <c r="F402" s="111"/>
      <c r="G402" s="111">
        <v>3000</v>
      </c>
      <c r="H402" s="234"/>
    </row>
    <row r="403" spans="1:8" s="21" customFormat="1" ht="49.5">
      <c r="A403" s="122">
        <v>8</v>
      </c>
      <c r="B403" s="123" t="s">
        <v>65</v>
      </c>
      <c r="C403" s="20" t="s">
        <v>371</v>
      </c>
      <c r="D403" s="122"/>
      <c r="E403" s="111"/>
      <c r="F403" s="111"/>
      <c r="G403" s="111">
        <v>1000</v>
      </c>
      <c r="H403" s="234"/>
    </row>
    <row r="404" spans="1:8" s="21" customFormat="1" ht="33">
      <c r="A404" s="122">
        <v>9</v>
      </c>
      <c r="B404" s="123" t="s">
        <v>66</v>
      </c>
      <c r="C404" s="20" t="s">
        <v>371</v>
      </c>
      <c r="D404" s="122"/>
      <c r="E404" s="111"/>
      <c r="F404" s="111"/>
      <c r="G404" s="111">
        <v>2000</v>
      </c>
      <c r="H404" s="234"/>
    </row>
    <row r="405" spans="1:8" s="21" customFormat="1" ht="16.5">
      <c r="A405" s="122">
        <v>10</v>
      </c>
      <c r="B405" s="123" t="s">
        <v>67</v>
      </c>
      <c r="C405" s="20" t="s">
        <v>371</v>
      </c>
      <c r="D405" s="122"/>
      <c r="E405" s="111"/>
      <c r="F405" s="111"/>
      <c r="G405" s="111">
        <v>1000</v>
      </c>
      <c r="H405" s="234"/>
    </row>
    <row r="406" spans="1:8" s="21" customFormat="1" ht="49.5">
      <c r="A406" s="122" t="s">
        <v>35</v>
      </c>
      <c r="B406" s="123" t="s">
        <v>76</v>
      </c>
      <c r="C406" s="20" t="s">
        <v>371</v>
      </c>
      <c r="D406" s="122"/>
      <c r="E406" s="230"/>
      <c r="F406" s="230"/>
      <c r="G406" s="230">
        <v>414</v>
      </c>
      <c r="H406" s="234"/>
    </row>
    <row r="407" spans="1:8" s="21" customFormat="1" ht="33">
      <c r="A407" s="113" t="s">
        <v>401</v>
      </c>
      <c r="B407" s="113" t="s">
        <v>68</v>
      </c>
      <c r="C407" s="20"/>
      <c r="D407" s="114"/>
      <c r="E407" s="115">
        <v>13500</v>
      </c>
      <c r="F407" s="115">
        <v>8320</v>
      </c>
      <c r="G407" s="115">
        <v>5200</v>
      </c>
      <c r="H407" s="234"/>
    </row>
    <row r="408" spans="1:8" s="21" customFormat="1" ht="33">
      <c r="A408" s="122">
        <v>1</v>
      </c>
      <c r="B408" s="123" t="s">
        <v>69</v>
      </c>
      <c r="C408" s="20" t="s">
        <v>371</v>
      </c>
      <c r="D408" s="122"/>
      <c r="E408" s="111">
        <v>12000</v>
      </c>
      <c r="F408" s="111">
        <v>8320</v>
      </c>
      <c r="G408" s="111">
        <v>4400</v>
      </c>
      <c r="H408" s="234"/>
    </row>
    <row r="409" spans="1:8" s="21" customFormat="1" ht="33">
      <c r="A409" s="122" t="s">
        <v>359</v>
      </c>
      <c r="B409" s="123" t="s">
        <v>70</v>
      </c>
      <c r="C409" s="20" t="s">
        <v>371</v>
      </c>
      <c r="D409" s="122"/>
      <c r="E409" s="111">
        <v>1500</v>
      </c>
      <c r="F409" s="111"/>
      <c r="G409" s="111">
        <v>800</v>
      </c>
      <c r="H409" s="234"/>
    </row>
    <row r="410" spans="1:8" s="21" customFormat="1" ht="16.5">
      <c r="A410" s="113" t="s">
        <v>402</v>
      </c>
      <c r="B410" s="113" t="s">
        <v>71</v>
      </c>
      <c r="C410" s="20"/>
      <c r="D410" s="114"/>
      <c r="E410" s="115">
        <v>0</v>
      </c>
      <c r="F410" s="115">
        <v>0</v>
      </c>
      <c r="G410" s="115">
        <v>300</v>
      </c>
      <c r="H410" s="234"/>
    </row>
    <row r="411" spans="1:8" s="21" customFormat="1" ht="33">
      <c r="A411" s="122">
        <v>1</v>
      </c>
      <c r="B411" s="123" t="s">
        <v>72</v>
      </c>
      <c r="C411" s="20" t="s">
        <v>371</v>
      </c>
      <c r="D411" s="122"/>
      <c r="E411" s="111"/>
      <c r="F411" s="111"/>
      <c r="G411" s="111">
        <v>300</v>
      </c>
      <c r="H411" s="234"/>
    </row>
    <row r="412" spans="1:8" s="21" customFormat="1" ht="33">
      <c r="A412" s="113" t="s">
        <v>403</v>
      </c>
      <c r="B412" s="113" t="s">
        <v>80</v>
      </c>
      <c r="C412" s="20"/>
      <c r="D412" s="114"/>
      <c r="E412" s="115">
        <f>E413</f>
        <v>0</v>
      </c>
      <c r="F412" s="115">
        <f>F413</f>
        <v>0</v>
      </c>
      <c r="G412" s="115">
        <f>G413</f>
        <v>3000</v>
      </c>
      <c r="H412" s="115"/>
    </row>
    <row r="413" spans="1:8" s="21" customFormat="1" ht="49.5">
      <c r="A413" s="122">
        <v>1</v>
      </c>
      <c r="B413" s="123" t="s">
        <v>81</v>
      </c>
      <c r="C413" s="20" t="s">
        <v>371</v>
      </c>
      <c r="D413" s="122"/>
      <c r="E413" s="111"/>
      <c r="F413" s="111"/>
      <c r="G413" s="111">
        <v>3000</v>
      </c>
      <c r="H413" s="234"/>
    </row>
    <row r="414" spans="1:8" s="21" customFormat="1" ht="16.5">
      <c r="A414" s="242"/>
      <c r="B414" s="243"/>
      <c r="C414" s="244"/>
      <c r="D414" s="242"/>
      <c r="E414" s="245"/>
      <c r="F414" s="245"/>
      <c r="G414" s="245"/>
      <c r="H414" s="246"/>
    </row>
    <row r="415" spans="1:8" s="21" customFormat="1" ht="16.5">
      <c r="A415" s="242"/>
      <c r="B415" s="243"/>
      <c r="C415" s="244"/>
      <c r="D415" s="242"/>
      <c r="E415" s="245"/>
      <c r="F415" s="245"/>
      <c r="G415" s="245"/>
      <c r="H415" s="246"/>
    </row>
    <row r="416" spans="1:8" s="21" customFormat="1" ht="16.5">
      <c r="A416" s="242"/>
      <c r="B416" s="243"/>
      <c r="C416" s="244"/>
      <c r="D416" s="242"/>
      <c r="E416" s="245"/>
      <c r="F416" s="245"/>
      <c r="G416" s="245"/>
      <c r="H416" s="246"/>
    </row>
    <row r="417" spans="1:8" s="21" customFormat="1" ht="16.5">
      <c r="A417" s="242"/>
      <c r="B417" s="243"/>
      <c r="C417" s="244"/>
      <c r="D417" s="242"/>
      <c r="E417" s="245"/>
      <c r="F417" s="245"/>
      <c r="G417" s="245"/>
      <c r="H417" s="246"/>
    </row>
    <row r="418" spans="1:8" s="21" customFormat="1" ht="16.5">
      <c r="A418" s="242"/>
      <c r="B418" s="243"/>
      <c r="C418" s="244"/>
      <c r="D418" s="242"/>
      <c r="E418" s="245"/>
      <c r="F418" s="245"/>
      <c r="G418" s="245"/>
      <c r="H418" s="246"/>
    </row>
    <row r="419" spans="1:8" s="21" customFormat="1" ht="16.5">
      <c r="A419" s="242"/>
      <c r="B419" s="243"/>
      <c r="C419" s="244"/>
      <c r="D419" s="242"/>
      <c r="E419" s="245"/>
      <c r="F419" s="245"/>
      <c r="G419" s="245"/>
      <c r="H419" s="246"/>
    </row>
    <row r="420" spans="1:8" s="21" customFormat="1" ht="16.5">
      <c r="A420" s="242"/>
      <c r="B420" s="243"/>
      <c r="C420" s="244"/>
      <c r="D420" s="242"/>
      <c r="E420" s="245"/>
      <c r="F420" s="245"/>
      <c r="G420" s="245"/>
      <c r="H420" s="246"/>
    </row>
    <row r="421" spans="1:8" s="21" customFormat="1" ht="16.5">
      <c r="A421" s="242"/>
      <c r="B421" s="243"/>
      <c r="C421" s="244"/>
      <c r="D421" s="242"/>
      <c r="E421" s="245"/>
      <c r="F421" s="245"/>
      <c r="G421" s="245"/>
      <c r="H421" s="246"/>
    </row>
    <row r="422" spans="1:8" s="21" customFormat="1" ht="16.5">
      <c r="A422" s="242"/>
      <c r="B422" s="243"/>
      <c r="C422" s="244"/>
      <c r="D422" s="242"/>
      <c r="E422" s="245"/>
      <c r="F422" s="245"/>
      <c r="G422" s="245"/>
      <c r="H422" s="246"/>
    </row>
    <row r="423" spans="1:8" s="21" customFormat="1" ht="16.5">
      <c r="A423" s="242"/>
      <c r="B423" s="243"/>
      <c r="C423" s="244"/>
      <c r="D423" s="242"/>
      <c r="E423" s="245"/>
      <c r="F423" s="245"/>
      <c r="G423" s="245"/>
      <c r="H423" s="246"/>
    </row>
    <row r="424" spans="1:8" s="21" customFormat="1" ht="16.5">
      <c r="A424" s="242"/>
      <c r="B424" s="243"/>
      <c r="C424" s="244"/>
      <c r="D424" s="242"/>
      <c r="E424" s="245"/>
      <c r="F424" s="245"/>
      <c r="G424" s="245"/>
      <c r="H424" s="246"/>
    </row>
    <row r="425" spans="1:8" s="21" customFormat="1" ht="16.5">
      <c r="A425" s="242"/>
      <c r="B425" s="243"/>
      <c r="C425" s="244"/>
      <c r="D425" s="242"/>
      <c r="E425" s="245"/>
      <c r="F425" s="245"/>
      <c r="G425" s="245"/>
      <c r="H425" s="246"/>
    </row>
    <row r="426" spans="1:8" s="21" customFormat="1" ht="16.5">
      <c r="A426" s="242"/>
      <c r="B426" s="243"/>
      <c r="C426" s="244"/>
      <c r="D426" s="242"/>
      <c r="E426" s="245"/>
      <c r="F426" s="245"/>
      <c r="G426" s="245"/>
      <c r="H426" s="246"/>
    </row>
    <row r="427" spans="1:8" s="21" customFormat="1" ht="16.5">
      <c r="A427" s="242"/>
      <c r="B427" s="243"/>
      <c r="C427" s="244"/>
      <c r="D427" s="242"/>
      <c r="E427" s="245"/>
      <c r="F427" s="245"/>
      <c r="G427" s="245"/>
      <c r="H427" s="246"/>
    </row>
    <row r="428" spans="1:8" s="21" customFormat="1" ht="16.5">
      <c r="A428" s="242"/>
      <c r="B428" s="243"/>
      <c r="C428" s="244"/>
      <c r="D428" s="242"/>
      <c r="E428" s="245"/>
      <c r="F428" s="245"/>
      <c r="G428" s="245"/>
      <c r="H428" s="246"/>
    </row>
    <row r="429" spans="1:8" s="21" customFormat="1" ht="16.5">
      <c r="A429" s="242"/>
      <c r="B429" s="243"/>
      <c r="C429" s="244"/>
      <c r="D429" s="242"/>
      <c r="E429" s="245"/>
      <c r="F429" s="245"/>
      <c r="G429" s="245"/>
      <c r="H429" s="246"/>
    </row>
    <row r="430" spans="1:8" s="21" customFormat="1" ht="16.5">
      <c r="A430" s="242"/>
      <c r="B430" s="243"/>
      <c r="C430" s="244"/>
      <c r="D430" s="242"/>
      <c r="E430" s="245"/>
      <c r="F430" s="245"/>
      <c r="G430" s="245"/>
      <c r="H430" s="246"/>
    </row>
    <row r="431" spans="1:8" s="21" customFormat="1" ht="16.5">
      <c r="A431" s="242"/>
      <c r="B431" s="243"/>
      <c r="C431" s="244"/>
      <c r="D431" s="242"/>
      <c r="E431" s="245"/>
      <c r="F431" s="245"/>
      <c r="G431" s="245"/>
      <c r="H431" s="246"/>
    </row>
    <row r="432" spans="1:8" s="21" customFormat="1" ht="16.5">
      <c r="A432" s="242"/>
      <c r="B432" s="243"/>
      <c r="C432" s="244"/>
      <c r="D432" s="242"/>
      <c r="E432" s="245"/>
      <c r="F432" s="245"/>
      <c r="G432" s="245"/>
      <c r="H432" s="246"/>
    </row>
    <row r="433" spans="1:8" s="21" customFormat="1" ht="16.5">
      <c r="A433" s="242"/>
      <c r="B433" s="243"/>
      <c r="C433" s="244"/>
      <c r="D433" s="242"/>
      <c r="E433" s="245"/>
      <c r="F433" s="245"/>
      <c r="G433" s="245"/>
      <c r="H433" s="246"/>
    </row>
    <row r="434" spans="1:8" s="21" customFormat="1" ht="16.5">
      <c r="A434" s="242"/>
      <c r="B434" s="243"/>
      <c r="C434" s="244"/>
      <c r="D434" s="242"/>
      <c r="E434" s="245"/>
      <c r="F434" s="245"/>
      <c r="G434" s="245"/>
      <c r="H434" s="246"/>
    </row>
    <row r="435" spans="1:8" s="21" customFormat="1" ht="16.5">
      <c r="A435" s="242"/>
      <c r="B435" s="243"/>
      <c r="C435" s="244"/>
      <c r="D435" s="242"/>
      <c r="E435" s="245"/>
      <c r="F435" s="245"/>
      <c r="G435" s="245"/>
      <c r="H435" s="246"/>
    </row>
    <row r="436" spans="1:8" s="21" customFormat="1" ht="16.5">
      <c r="A436" s="242"/>
      <c r="B436" s="243"/>
      <c r="C436" s="244"/>
      <c r="D436" s="242"/>
      <c r="E436" s="245"/>
      <c r="F436" s="245"/>
      <c r="G436" s="245"/>
      <c r="H436" s="246"/>
    </row>
    <row r="437" spans="1:8" s="21" customFormat="1" ht="16.5">
      <c r="A437" s="242"/>
      <c r="B437" s="243"/>
      <c r="C437" s="244"/>
      <c r="D437" s="242"/>
      <c r="E437" s="245"/>
      <c r="F437" s="245"/>
      <c r="G437" s="245"/>
      <c r="H437" s="246"/>
    </row>
    <row r="438" s="247" customFormat="1" ht="16.5" customHeight="1"/>
    <row r="439" s="247" customFormat="1" ht="16.5" customHeight="1"/>
    <row r="440" s="247" customFormat="1" ht="16.5" customHeight="1"/>
    <row r="441" s="247" customFormat="1" ht="16.5" customHeight="1"/>
    <row r="442" s="247" customFormat="1" ht="16.5" customHeight="1"/>
    <row r="443" s="247" customFormat="1" ht="16.5" customHeight="1"/>
    <row r="444" spans="4:8" s="215" customFormat="1" ht="18.75">
      <c r="D444" s="262" t="s">
        <v>407</v>
      </c>
      <c r="E444" s="262"/>
      <c r="F444" s="262"/>
      <c r="G444" s="262"/>
      <c r="H444" s="262"/>
    </row>
    <row r="445" spans="1:8" s="241" customFormat="1" ht="18.75">
      <c r="A445" s="241" t="s">
        <v>418</v>
      </c>
      <c r="D445" s="248" t="s">
        <v>408</v>
      </c>
      <c r="E445" s="248"/>
      <c r="F445" s="248"/>
      <c r="G445" s="248"/>
      <c r="H445" s="248"/>
    </row>
    <row r="446" spans="4:8" s="241" customFormat="1" ht="18.75">
      <c r="D446" s="248" t="s">
        <v>409</v>
      </c>
      <c r="E446" s="248"/>
      <c r="F446" s="248"/>
      <c r="G446" s="248"/>
      <c r="H446" s="248"/>
    </row>
    <row r="447" s="241" customFormat="1" ht="18.75"/>
    <row r="448" s="241" customFormat="1" ht="18.75"/>
    <row r="449" s="241" customFormat="1" ht="18.75"/>
    <row r="450" s="241" customFormat="1" ht="18.75"/>
    <row r="451" spans="4:8" s="241" customFormat="1" ht="19.5">
      <c r="D451" s="249" t="s">
        <v>410</v>
      </c>
      <c r="E451" s="249"/>
      <c r="F451" s="249"/>
      <c r="G451" s="249"/>
      <c r="H451" s="249"/>
    </row>
    <row r="452" s="215" customFormat="1" ht="16.5"/>
    <row r="453" s="215" customFormat="1" ht="16.5"/>
    <row r="454" s="215" customFormat="1" ht="16.5"/>
    <row r="455" s="215" customFormat="1" ht="16.5"/>
    <row r="456" s="215" customFormat="1" ht="16.5"/>
    <row r="457" s="215" customFormat="1" ht="16.5"/>
    <row r="458" s="215" customFormat="1" ht="16.5"/>
    <row r="459" s="215" customFormat="1" ht="16.5"/>
    <row r="460" s="215" customFormat="1" ht="16.5"/>
    <row r="461" s="215" customFormat="1" ht="16.5"/>
    <row r="462" s="215" customFormat="1" ht="16.5"/>
    <row r="463" s="215" customFormat="1" ht="16.5"/>
    <row r="464" s="215" customFormat="1" ht="16.5"/>
    <row r="465" s="215" customFormat="1" ht="16.5"/>
    <row r="466" s="215" customFormat="1" ht="16.5"/>
    <row r="467" s="215" customFormat="1" ht="16.5"/>
    <row r="468" s="215" customFormat="1" ht="16.5"/>
    <row r="469" s="215" customFormat="1" ht="16.5"/>
    <row r="470" s="215" customFormat="1" ht="16.5"/>
    <row r="471" s="215" customFormat="1" ht="16.5"/>
    <row r="472" s="215" customFormat="1" ht="16.5"/>
    <row r="473" s="215" customFormat="1" ht="16.5"/>
    <row r="474" s="215" customFormat="1" ht="16.5"/>
    <row r="475" s="215" customFormat="1" ht="16.5"/>
    <row r="476" s="215" customFormat="1" ht="16.5"/>
    <row r="477" s="215" customFormat="1" ht="16.5"/>
    <row r="478" s="215" customFormat="1" ht="16.5"/>
    <row r="479" s="215" customFormat="1" ht="16.5"/>
    <row r="480" s="215" customFormat="1" ht="16.5"/>
    <row r="481" s="215" customFormat="1" ht="16.5"/>
    <row r="482" s="215" customFormat="1" ht="16.5"/>
    <row r="483" s="215" customFormat="1" ht="16.5"/>
    <row r="484" s="215" customFormat="1" ht="16.5"/>
    <row r="485" s="215" customFormat="1" ht="16.5"/>
    <row r="486" s="215" customFormat="1" ht="16.5"/>
    <row r="487" s="215" customFormat="1" ht="16.5"/>
    <row r="488" s="215" customFormat="1" ht="16.5"/>
    <row r="489" s="215" customFormat="1" ht="16.5"/>
    <row r="490" s="215" customFormat="1" ht="16.5"/>
    <row r="491" s="215" customFormat="1" ht="16.5"/>
    <row r="492" s="215" customFormat="1" ht="16.5"/>
    <row r="493" s="215" customFormat="1" ht="16.5"/>
    <row r="494" s="215" customFormat="1" ht="16.5"/>
    <row r="495" s="215" customFormat="1" ht="16.5"/>
    <row r="496" s="215" customFormat="1" ht="16.5"/>
    <row r="497" s="215" customFormat="1" ht="16.5"/>
    <row r="498" s="215" customFormat="1" ht="16.5"/>
    <row r="499" s="215" customFormat="1" ht="16.5"/>
    <row r="500" s="215" customFormat="1" ht="16.5"/>
    <row r="501" s="215" customFormat="1" ht="16.5"/>
    <row r="502" s="215" customFormat="1" ht="16.5"/>
    <row r="503" s="215" customFormat="1" ht="16.5"/>
    <row r="504" s="215" customFormat="1" ht="16.5"/>
    <row r="505" s="215" customFormat="1" ht="16.5"/>
    <row r="506" s="215" customFormat="1" ht="16.5"/>
    <row r="507" s="215" customFormat="1" ht="16.5"/>
    <row r="508" s="215" customFormat="1" ht="16.5"/>
    <row r="509" s="215" customFormat="1" ht="16.5"/>
    <row r="510" s="215" customFormat="1" ht="16.5"/>
    <row r="511" s="215" customFormat="1" ht="16.5"/>
    <row r="512" s="215" customFormat="1" ht="16.5"/>
    <row r="513" s="215" customFormat="1" ht="16.5"/>
    <row r="514" s="215" customFormat="1" ht="16.5"/>
    <row r="515" s="215" customFormat="1" ht="16.5"/>
    <row r="516" s="215" customFormat="1" ht="16.5"/>
    <row r="517" s="215" customFormat="1" ht="16.5"/>
    <row r="518" s="215" customFormat="1" ht="16.5"/>
  </sheetData>
  <mergeCells count="14">
    <mergeCell ref="D444:H444"/>
    <mergeCell ref="D445:H445"/>
    <mergeCell ref="D446:H446"/>
    <mergeCell ref="D451:H451"/>
    <mergeCell ref="D3:H3"/>
    <mergeCell ref="A6:H6"/>
    <mergeCell ref="A7:H7"/>
    <mergeCell ref="E18:E19"/>
    <mergeCell ref="F18:F19"/>
    <mergeCell ref="G18:H18"/>
    <mergeCell ref="A18:A19"/>
    <mergeCell ref="B18:B19"/>
    <mergeCell ref="D18:D19"/>
    <mergeCell ref="C18:C19"/>
  </mergeCells>
  <printOptions/>
  <pageMargins left="0.57" right="0.22" top="0.67" bottom="0.54" header="0.41" footer="0.29"/>
  <pageSetup horizontalDpi="600" verticalDpi="600" orientation="portrait" paperSize="9" scale="8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2014-02-24T01:10:53Z</cp:lastPrinted>
  <dcterms:created xsi:type="dcterms:W3CDTF">2012-02-27T01:51:56Z</dcterms:created>
  <dcterms:modified xsi:type="dcterms:W3CDTF">2014-03-10T01:40:23Z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XTA">
    <vt:lpwstr>000800e8020000000000010251600207f7200358026400</vt:lpwstr>
  </property>
</Properties>
</file>